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468" windowWidth="25236" windowHeight="651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'Sheet1'!$A$1:$R$62</definedName>
  </definedNames>
  <calcPr fullCalcOnLoad="1"/>
</workbook>
</file>

<file path=xl/comments1.xml><?xml version="1.0" encoding="utf-8"?>
<comments xmlns="http://schemas.openxmlformats.org/spreadsheetml/2006/main">
  <authors>
    <author>Jeffrey A. Nelson</author>
    <author>McEntire User</author>
    <author>Herbert, B</author>
  </authors>
  <commentList>
    <comment ref="B3" authorId="0">
      <text>
        <r>
          <rPr>
            <b/>
            <sz val="8"/>
            <rFont val="Tahoma"/>
            <family val="0"/>
          </rPr>
          <t>Enter your First Name,  MI, and Last Name</t>
        </r>
      </text>
    </comment>
    <comment ref="L3" authorId="0">
      <text>
        <r>
          <rPr>
            <b/>
            <sz val="8"/>
            <rFont val="Tahoma"/>
            <family val="0"/>
          </rPr>
          <t>Enter your Department Code (i.e.; "TAG-DSO-FMO")</t>
        </r>
      </text>
    </comment>
    <comment ref="Q3" authorId="0">
      <text>
        <r>
          <rPr>
            <b/>
            <sz val="8"/>
            <rFont val="Tahoma"/>
            <family val="0"/>
          </rPr>
          <t xml:space="preserve">Type an </t>
        </r>
        <r>
          <rPr>
            <sz val="8"/>
            <color indexed="12"/>
            <rFont val="Tahoma"/>
            <family val="2"/>
          </rPr>
          <t>"X"</t>
        </r>
        <r>
          <rPr>
            <b/>
            <sz val="8"/>
            <rFont val="Tahoma"/>
            <family val="0"/>
          </rPr>
          <t xml:space="preserve"> and </t>
        </r>
        <r>
          <rPr>
            <sz val="8"/>
            <color indexed="12"/>
            <rFont val="Tahoma"/>
            <family val="2"/>
          </rPr>
          <t>"Enter"</t>
        </r>
        <r>
          <rPr>
            <b/>
            <sz val="8"/>
            <rFont val="Tahoma"/>
            <family val="0"/>
          </rPr>
          <t xml:space="preserve"> 
if you are a Non-Exempt Employee
</t>
        </r>
      </text>
    </comment>
    <comment ref="C4" authorId="0">
      <text>
        <r>
          <rPr>
            <b/>
            <sz val="8"/>
            <rFont val="Tahoma"/>
            <family val="0"/>
          </rPr>
          <t>Enter Work Day Start Time (i.e.; "</t>
        </r>
        <r>
          <rPr>
            <b/>
            <sz val="8"/>
            <color indexed="12"/>
            <rFont val="Tahoma"/>
            <family val="2"/>
          </rPr>
          <t>0730 am</t>
        </r>
        <r>
          <rPr>
            <b/>
            <sz val="8"/>
            <rFont val="Tahoma"/>
            <family val="0"/>
          </rPr>
          <t>")</t>
        </r>
      </text>
    </comment>
    <comment ref="J4" authorId="0">
      <text>
        <r>
          <rPr>
            <b/>
            <sz val="8"/>
            <rFont val="Tahoma"/>
            <family val="2"/>
          </rPr>
          <t>Enter Work Day End Time (i.e.; "</t>
        </r>
        <r>
          <rPr>
            <b/>
            <sz val="8"/>
            <color indexed="12"/>
            <rFont val="Tahoma"/>
            <family val="2"/>
          </rPr>
          <t>7:30 am</t>
        </r>
        <r>
          <rPr>
            <b/>
            <sz val="8"/>
            <rFont val="Tahoma"/>
            <family val="2"/>
          </rPr>
          <t>")</t>
        </r>
      </text>
    </comment>
    <comment ref="D32" authorId="1">
      <text>
        <r>
          <rPr>
            <b/>
            <sz val="8"/>
            <rFont val="Tahoma"/>
            <family val="2"/>
          </rPr>
          <t xml:space="preserve">Circle appropriate text.
Work:
- </t>
        </r>
        <r>
          <rPr>
            <b/>
            <sz val="8"/>
            <color indexed="12"/>
            <rFont val="Tahoma"/>
            <family val="2"/>
          </rPr>
          <t>Circle both Worked and Earned
- Annotate hours</t>
        </r>
        <r>
          <rPr>
            <b/>
            <sz val="8"/>
            <rFont val="Tahoma"/>
            <family val="2"/>
          </rPr>
          <t xml:space="preserve">
- Earned:  </t>
        </r>
        <r>
          <rPr>
            <b/>
            <sz val="8"/>
            <color indexed="12"/>
            <rFont val="Tahoma"/>
            <family val="2"/>
          </rPr>
          <t xml:space="preserve">Circle earned if on Kelly Day or the shift is not working on the holiday.
- Annotate hours
</t>
        </r>
        <r>
          <rPr>
            <b/>
            <sz val="8"/>
            <rFont val="Tahoma"/>
            <family val="2"/>
          </rPr>
          <t>Used:</t>
        </r>
        <r>
          <rPr>
            <b/>
            <sz val="8"/>
            <color indexed="12"/>
            <rFont val="Tahoma"/>
            <family val="2"/>
          </rPr>
          <t xml:space="preserve">  Annotate "On same day."</t>
        </r>
      </text>
    </comment>
    <comment ref="J32" authorId="1">
      <text>
        <r>
          <rPr>
            <b/>
            <sz val="8"/>
            <color indexed="12"/>
            <rFont val="Tahoma"/>
            <family val="2"/>
          </rPr>
          <t>Annotate the name of the holiday</t>
        </r>
      </text>
    </comment>
    <comment ref="G3" authorId="2">
      <text>
        <r>
          <rPr>
            <b/>
            <sz val="9"/>
            <rFont val="Tahoma"/>
            <family val="0"/>
          </rPr>
          <t>SCEIS Employee Num
NOT    Username
ex:      10099999
NOT     abc99999</t>
        </r>
      </text>
    </comment>
    <comment ref="C5" authorId="2">
      <text>
        <r>
          <rPr>
            <b/>
            <sz val="9"/>
            <rFont val="Tahoma"/>
            <family val="0"/>
          </rPr>
          <t>Select or "pick" this cell.
Press "=" button
then select the applicable Pay Period Start Date cell to the right
finally hit the "Enter"  button.</t>
        </r>
      </text>
    </comment>
  </commentList>
</comments>
</file>

<file path=xl/sharedStrings.xml><?xml version="1.0" encoding="utf-8"?>
<sst xmlns="http://schemas.openxmlformats.org/spreadsheetml/2006/main" count="122" uniqueCount="98">
  <si>
    <t>OFFICE OF THE ADJUTANT GENERAL</t>
  </si>
  <si>
    <t>Name</t>
  </si>
  <si>
    <t>Location</t>
  </si>
  <si>
    <t>FSLA</t>
  </si>
  <si>
    <t>x</t>
  </si>
  <si>
    <t>N</t>
  </si>
  <si>
    <t xml:space="preserve"> </t>
  </si>
  <si>
    <t>E</t>
  </si>
  <si>
    <t>Pay Period Start Dates</t>
  </si>
  <si>
    <t>Holidays</t>
  </si>
  <si>
    <t>Dates</t>
  </si>
  <si>
    <t>My Work day starts:</t>
  </si>
  <si>
    <t>My Work day ends:</t>
  </si>
  <si>
    <t>New Years Day</t>
  </si>
  <si>
    <t>Work Period: Sunday,</t>
  </si>
  <si>
    <t xml:space="preserve">  to          Saturday:</t>
  </si>
  <si>
    <t>11:59 pm</t>
  </si>
  <si>
    <t>ML King's Birthday</t>
  </si>
  <si>
    <t>WEEK #1</t>
  </si>
  <si>
    <t>(A)</t>
  </si>
  <si>
    <t>WEEK #2</t>
  </si>
  <si>
    <t>G. Washington's Birthday</t>
  </si>
  <si>
    <t>Day of</t>
  </si>
  <si>
    <t>Leave Taken</t>
  </si>
  <si>
    <t>O-T HRS</t>
  </si>
  <si>
    <t>HOURS</t>
  </si>
  <si>
    <t>President's Day</t>
  </si>
  <si>
    <t>Week</t>
  </si>
  <si>
    <t>Date</t>
  </si>
  <si>
    <t>Hours</t>
  </si>
  <si>
    <t>WORKED</t>
  </si>
  <si>
    <r>
      <t xml:space="preserve">    </t>
    </r>
    <r>
      <rPr>
        <u val="single"/>
        <sz val="8"/>
        <rFont val="Arial"/>
        <family val="2"/>
      </rPr>
      <t>Date</t>
    </r>
  </si>
  <si>
    <t>Confederate Memorial Day</t>
  </si>
  <si>
    <t>REG HRS</t>
  </si>
  <si>
    <t>HOL O-T</t>
  </si>
  <si>
    <t>HOL COMP</t>
  </si>
  <si>
    <t>Sunday</t>
  </si>
  <si>
    <t>Nat. Memorial Day</t>
  </si>
  <si>
    <t>Monday</t>
  </si>
  <si>
    <t>Independence Day</t>
  </si>
  <si>
    <t>Tuesday</t>
  </si>
  <si>
    <t>Labor Day</t>
  </si>
  <si>
    <t>Wednesday</t>
  </si>
  <si>
    <t>Election Day</t>
  </si>
  <si>
    <t>Thursday</t>
  </si>
  <si>
    <t>Veteran's Day</t>
  </si>
  <si>
    <t>Friday</t>
  </si>
  <si>
    <t>Thanksgiving Day</t>
  </si>
  <si>
    <t>Saturday</t>
  </si>
  <si>
    <t>Day After Thanksgiving</t>
  </si>
  <si>
    <t>TOTALS:</t>
  </si>
  <si>
    <t>Christmas Eve</t>
  </si>
  <si>
    <t>Christmas Day</t>
  </si>
  <si>
    <t xml:space="preserve">WORK WEEK HOURS:  </t>
  </si>
  <si>
    <t>- For State HRO Use Only _</t>
  </si>
  <si>
    <t>Day after Christmas</t>
  </si>
  <si>
    <t>REGULAR HOURS WORKED:</t>
  </si>
  <si>
    <t>O-T TYPE</t>
  </si>
  <si>
    <t>COMPTIME         EARNED:</t>
  </si>
  <si>
    <t>1.0*X +</t>
  </si>
  <si>
    <t>1.5*X =</t>
  </si>
  <si>
    <t>HOLIDAY HOURS WORKED:</t>
  </si>
  <si>
    <t>A.  OVERTIME CERTIFICATION:  I worked the above indicated hours in excess of the standard forty (53) hours in the workweek.</t>
  </si>
  <si>
    <t>1.5 Value</t>
  </si>
  <si>
    <t>IF 1.5 TIME</t>
  </si>
  <si>
    <t>Reason:</t>
  </si>
  <si>
    <t>B.  LEAVE WITHOUT PAY CERTIFICATION:   I worked the below indicated hours less than the standard forty (53) hours in the workweek</t>
  </si>
  <si>
    <t>and did not have adequate leave to cover the deficite.</t>
  </si>
  <si>
    <t xml:space="preserve">C.  HOLIDAY CERTIFICATION:       </t>
  </si>
  <si>
    <t>NOTE: I understand this holiday compensatory time must be used within 90 calendar days.</t>
  </si>
  <si>
    <t>I   Worked   /  Earned  /  Used:</t>
  </si>
  <si>
    <r>
      <t xml:space="preserve"> </t>
    </r>
    <r>
      <rPr>
        <sz val="8"/>
        <rFont val="Arial"/>
        <family val="2"/>
      </rPr>
      <t xml:space="preserve">                   on the holiday:</t>
    </r>
  </si>
  <si>
    <t>LEAVE REQUEST:</t>
  </si>
  <si>
    <t>DATE</t>
  </si>
  <si>
    <t>ANNUAL</t>
  </si>
  <si>
    <t>SICK         (1)</t>
  </si>
  <si>
    <t>FAMILY SICK (2)</t>
  </si>
  <si>
    <t>COMP TIME</t>
  </si>
  <si>
    <t>MILITARY   (3)</t>
  </si>
  <si>
    <t>COURT     (3)</t>
  </si>
  <si>
    <t>FUNERAL   (2)</t>
  </si>
  <si>
    <t>FMLA           (4)</t>
  </si>
  <si>
    <t>OTHER   (1)</t>
  </si>
  <si>
    <r>
      <t xml:space="preserve">LWOP </t>
    </r>
    <r>
      <rPr>
        <sz val="7"/>
        <color indexed="10"/>
        <rFont val="Arial"/>
        <family val="2"/>
      </rPr>
      <t>(B. above)</t>
    </r>
  </si>
  <si>
    <t>SUPERVISOR APPROVAL</t>
  </si>
  <si>
    <t>DAILY TOTALS</t>
  </si>
  <si>
    <t>Total Hrs:</t>
  </si>
  <si>
    <t>1. State Reason (i.e.; Illness, DR's Appt., Vote, Snow Day, Office Closure, etc.):</t>
  </si>
  <si>
    <t>2. Relationship to family member:</t>
  </si>
  <si>
    <t>3. Attach military orders or court summons.</t>
  </si>
  <si>
    <t>4. * Request for leave of 3 consecuative work days maybe considered for possible qualifications under the Family and Medical Leave</t>
  </si>
  <si>
    <t xml:space="preserve">      Act and will run concurrently with any Annual Leave, Sick Leave or Leave Without Pay.</t>
  </si>
  <si>
    <t xml:space="preserve">By my signature, I attest that the information submitted on this form is true and accurate to the best of my knowledge. Any </t>
  </si>
  <si>
    <t>misrepresentation or falsification could result in disciplinary action up to termination.</t>
  </si>
  <si>
    <t>Employee Signature</t>
  </si>
  <si>
    <t>Supervisor Signature</t>
  </si>
  <si>
    <t>Force</t>
  </si>
  <si>
    <t>SCEIS #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</si>
</sst>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mmmm\ d\,\ yyyy"/>
    <numFmt numFmtId="166" formatCode="mm/dd/yy"/>
    <numFmt numFmtId="167" formatCode="[$-409]dddd\,\ mmmm\ dd\,\ yyyy"/>
    <numFmt numFmtId="168" formatCode="mm/dd/yy;@"/>
  </numFmts>
  <fonts count="5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u val="single"/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0"/>
    </font>
    <font>
      <sz val="8"/>
      <color indexed="12"/>
      <name val="Tahoma"/>
      <family val="2"/>
    </font>
    <font>
      <b/>
      <sz val="8"/>
      <color indexed="12"/>
      <name val="Tahoma"/>
      <family val="2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center" vertical="center" wrapText="1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34" borderId="0" xfId="0" applyFont="1" applyFill="1" applyAlignment="1" applyProtection="1">
      <alignment vertical="center"/>
      <protection/>
    </xf>
    <xf numFmtId="0" fontId="3" fillId="34" borderId="0" xfId="0" applyFont="1" applyFill="1" applyAlignment="1" applyProtection="1">
      <alignment horizontal="right" vertical="center"/>
      <protection/>
    </xf>
    <xf numFmtId="0" fontId="3" fillId="34" borderId="0" xfId="0" applyFont="1" applyFill="1" applyBorder="1" applyAlignment="1" applyProtection="1">
      <alignment horizontal="right" vertical="center"/>
      <protection/>
    </xf>
    <xf numFmtId="0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0" xfId="0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18" fontId="3" fillId="34" borderId="0" xfId="0" applyNumberFormat="1" applyFont="1" applyFill="1" applyBorder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left" vertical="center"/>
      <protection/>
    </xf>
    <xf numFmtId="0" fontId="3" fillId="34" borderId="0" xfId="0" applyFont="1" applyFill="1" applyAlignment="1" applyProtection="1">
      <alignment/>
      <protection/>
    </xf>
    <xf numFmtId="0" fontId="3" fillId="34" borderId="0" xfId="0" applyFont="1" applyFill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8" fillId="34" borderId="0" xfId="0" applyFont="1" applyFill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/>
      <protection/>
    </xf>
    <xf numFmtId="0" fontId="3" fillId="34" borderId="11" xfId="0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top"/>
      <protection/>
    </xf>
    <xf numFmtId="0" fontId="3" fillId="33" borderId="11" xfId="0" applyFont="1" applyFill="1" applyBorder="1" applyAlignment="1" applyProtection="1">
      <alignment horizontal="center" vertical="top"/>
      <protection/>
    </xf>
    <xf numFmtId="0" fontId="3" fillId="34" borderId="12" xfId="0" applyFont="1" applyFill="1" applyBorder="1" applyAlignment="1" applyProtection="1">
      <alignment/>
      <protection/>
    </xf>
    <xf numFmtId="0" fontId="3" fillId="34" borderId="0" xfId="0" applyFont="1" applyFill="1" applyAlignment="1" applyProtection="1">
      <alignment horizontal="center" vertical="top"/>
      <protection/>
    </xf>
    <xf numFmtId="0" fontId="3" fillId="33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 horizontal="center" vertical="top"/>
      <protection/>
    </xf>
    <xf numFmtId="0" fontId="6" fillId="33" borderId="0" xfId="0" applyFont="1" applyFill="1" applyAlignment="1" applyProtection="1">
      <alignment horizontal="center" vertical="top"/>
      <protection/>
    </xf>
    <xf numFmtId="0" fontId="6" fillId="33" borderId="0" xfId="0" applyFont="1" applyFill="1" applyAlignment="1" applyProtection="1">
      <alignment vertical="top"/>
      <protection/>
    </xf>
    <xf numFmtId="0" fontId="3" fillId="0" borderId="0" xfId="0" applyFont="1" applyAlignment="1" applyProtection="1">
      <alignment/>
      <protection/>
    </xf>
    <xf numFmtId="0" fontId="8" fillId="34" borderId="14" xfId="0" applyFont="1" applyFill="1" applyBorder="1" applyAlignment="1" applyProtection="1">
      <alignment horizontal="center" vertical="top"/>
      <protection/>
    </xf>
    <xf numFmtId="0" fontId="8" fillId="34" borderId="0" xfId="0" applyFont="1" applyFill="1" applyBorder="1" applyAlignment="1" applyProtection="1">
      <alignment horizontal="center" vertical="top"/>
      <protection/>
    </xf>
    <xf numFmtId="0" fontId="8" fillId="34" borderId="15" xfId="0" applyFont="1" applyFill="1" applyBorder="1" applyAlignment="1" applyProtection="1">
      <alignment horizontal="center" vertical="top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0" fontId="3" fillId="34" borderId="0" xfId="0" applyFont="1" applyFill="1" applyBorder="1" applyAlignment="1" applyProtection="1">
      <alignment vertical="top"/>
      <protection/>
    </xf>
    <xf numFmtId="0" fontId="8" fillId="34" borderId="0" xfId="0" applyFont="1" applyFill="1" applyAlignment="1" applyProtection="1">
      <alignment horizontal="center" vertical="top"/>
      <protection/>
    </xf>
    <xf numFmtId="0" fontId="3" fillId="34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top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166" fontId="8" fillId="34" borderId="0" xfId="0" applyNumberFormat="1" applyFont="1" applyFill="1" applyBorder="1" applyAlignment="1" applyProtection="1">
      <alignment horizontal="right" vertical="center"/>
      <protection/>
    </xf>
    <xf numFmtId="166" fontId="3" fillId="34" borderId="0" xfId="0" applyNumberFormat="1" applyFont="1" applyFill="1" applyBorder="1" applyAlignment="1" applyProtection="1">
      <alignment horizontal="center" vertical="center"/>
      <protection/>
    </xf>
    <xf numFmtId="2" fontId="3" fillId="34" borderId="16" xfId="0" applyNumberFormat="1" applyFont="1" applyFill="1" applyBorder="1" applyAlignment="1" applyProtection="1">
      <alignment horizontal="center" vertical="center"/>
      <protection/>
    </xf>
    <xf numFmtId="2" fontId="3" fillId="0" borderId="16" xfId="0" applyNumberFormat="1" applyFont="1" applyFill="1" applyBorder="1" applyAlignment="1" applyProtection="1">
      <alignment horizontal="center" vertical="center"/>
      <protection locked="0"/>
    </xf>
    <xf numFmtId="2" fontId="3" fillId="35" borderId="16" xfId="0" applyNumberFormat="1" applyFont="1" applyFill="1" applyBorder="1" applyAlignment="1" applyProtection="1">
      <alignment horizontal="center" vertical="center"/>
      <protection locked="0"/>
    </xf>
    <xf numFmtId="2" fontId="8" fillId="33" borderId="0" xfId="0" applyNumberFormat="1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2" fontId="8" fillId="34" borderId="0" xfId="0" applyNumberFormat="1" applyFont="1" applyFill="1" applyBorder="1" applyAlignment="1" applyProtection="1">
      <alignment horizontal="center" vertical="center"/>
      <protection/>
    </xf>
    <xf numFmtId="2" fontId="3" fillId="33" borderId="0" xfId="0" applyNumberFormat="1" applyFont="1" applyFill="1" applyAlignment="1" applyProtection="1">
      <alignment horizontal="center" vertical="center"/>
      <protection/>
    </xf>
    <xf numFmtId="2" fontId="3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166" fontId="8" fillId="34" borderId="18" xfId="0" applyNumberFormat="1" applyFont="1" applyFill="1" applyBorder="1" applyAlignment="1" applyProtection="1">
      <alignment horizontal="right" vertical="center"/>
      <protection/>
    </xf>
    <xf numFmtId="166" fontId="3" fillId="34" borderId="18" xfId="0" applyNumberFormat="1" applyFont="1" applyFill="1" applyBorder="1" applyAlignment="1" applyProtection="1">
      <alignment horizontal="center" vertical="center"/>
      <protection/>
    </xf>
    <xf numFmtId="2" fontId="8" fillId="33" borderId="18" xfId="0" applyNumberFormat="1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vertical="center"/>
      <protection/>
    </xf>
    <xf numFmtId="2" fontId="8" fillId="33" borderId="0" xfId="0" applyNumberFormat="1" applyFont="1" applyFill="1" applyAlignment="1" applyProtection="1">
      <alignment horizontal="center" vertical="center"/>
      <protection/>
    </xf>
    <xf numFmtId="2" fontId="5" fillId="34" borderId="17" xfId="0" applyNumberFormat="1" applyFont="1" applyFill="1" applyBorder="1" applyAlignment="1" applyProtection="1">
      <alignment horizontal="center" vertical="center"/>
      <protection/>
    </xf>
    <xf numFmtId="2" fontId="5" fillId="34" borderId="19" xfId="0" applyNumberFormat="1" applyFont="1" applyFill="1" applyBorder="1" applyAlignment="1" applyProtection="1">
      <alignment horizontal="center" vertical="center"/>
      <protection/>
    </xf>
    <xf numFmtId="2" fontId="5" fillId="34" borderId="0" xfId="0" applyNumberFormat="1" applyFont="1" applyFill="1" applyBorder="1" applyAlignment="1" applyProtection="1">
      <alignment horizontal="center" vertical="center"/>
      <protection/>
    </xf>
    <xf numFmtId="2" fontId="10" fillId="34" borderId="0" xfId="0" applyNumberFormat="1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right" vertical="center"/>
      <protection/>
    </xf>
    <xf numFmtId="2" fontId="6" fillId="34" borderId="0" xfId="0" applyNumberFormat="1" applyFont="1" applyFill="1" applyBorder="1" applyAlignment="1" applyProtection="1">
      <alignment horizontal="center" vertical="center"/>
      <protection/>
    </xf>
    <xf numFmtId="2" fontId="5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vertical="center"/>
      <protection/>
    </xf>
    <xf numFmtId="165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 quotePrefix="1">
      <alignment horizontal="center" vertical="center"/>
      <protection/>
    </xf>
    <xf numFmtId="2" fontId="10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vertical="center"/>
      <protection/>
    </xf>
    <xf numFmtId="2" fontId="5" fillId="34" borderId="23" xfId="0" applyNumberFormat="1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right" vertical="center"/>
      <protection/>
    </xf>
    <xf numFmtId="0" fontId="3" fillId="34" borderId="23" xfId="0" applyFont="1" applyFill="1" applyBorder="1" applyAlignment="1" applyProtection="1">
      <alignment horizontal="center" vertical="center"/>
      <protection/>
    </xf>
    <xf numFmtId="2" fontId="6" fillId="34" borderId="23" xfId="0" applyNumberFormat="1" applyFont="1" applyFill="1" applyBorder="1" applyAlignment="1" applyProtection="1">
      <alignment horizontal="center" vertical="center"/>
      <protection/>
    </xf>
    <xf numFmtId="2" fontId="6" fillId="34" borderId="24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0" fontId="3" fillId="34" borderId="0" xfId="0" applyFont="1" applyFill="1" applyAlignment="1" applyProtection="1">
      <alignment horizontal="left"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2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11" fillId="34" borderId="0" xfId="0" applyFont="1" applyFill="1" applyAlignment="1" applyProtection="1">
      <alignment horizontal="left" vertical="center"/>
      <protection/>
    </xf>
    <xf numFmtId="0" fontId="11" fillId="34" borderId="0" xfId="0" applyFont="1" applyFill="1" applyAlignment="1" applyProtection="1">
      <alignment horizontal="center" vertical="center"/>
      <protection/>
    </xf>
    <xf numFmtId="165" fontId="6" fillId="33" borderId="0" xfId="0" applyNumberFormat="1" applyFont="1" applyFill="1" applyBorder="1" applyAlignment="1" applyProtection="1">
      <alignment horizontal="left" vertical="center"/>
      <protection/>
    </xf>
    <xf numFmtId="0" fontId="3" fillId="36" borderId="0" xfId="0" applyFont="1" applyFill="1" applyAlignment="1" applyProtection="1">
      <alignment horizontal="left" vertical="center"/>
      <protection hidden="1"/>
    </xf>
    <xf numFmtId="0" fontId="0" fillId="36" borderId="0" xfId="0" applyFill="1" applyAlignment="1" applyProtection="1">
      <alignment horizontal="left" vertical="center"/>
      <protection hidden="1"/>
    </xf>
    <xf numFmtId="165" fontId="6" fillId="33" borderId="0" xfId="0" applyNumberFormat="1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3" fillId="33" borderId="0" xfId="0" applyNumberFormat="1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166" fontId="3" fillId="36" borderId="16" xfId="0" applyNumberFormat="1" applyFont="1" applyFill="1" applyBorder="1" applyAlignment="1" applyProtection="1">
      <alignment horizontal="center" vertical="center"/>
      <protection/>
    </xf>
    <xf numFmtId="2" fontId="3" fillId="35" borderId="25" xfId="0" applyNumberFormat="1" applyFont="1" applyFill="1" applyBorder="1" applyAlignment="1" applyProtection="1">
      <alignment horizontal="center" vertical="center"/>
      <protection locked="0"/>
    </xf>
    <xf numFmtId="2" fontId="3" fillId="35" borderId="19" xfId="0" applyNumberFormat="1" applyFont="1" applyFill="1" applyBorder="1" applyAlignment="1" applyProtection="1">
      <alignment horizontal="center" vertical="center"/>
      <protection locked="0"/>
    </xf>
    <xf numFmtId="2" fontId="3" fillId="35" borderId="26" xfId="0" applyNumberFormat="1" applyFont="1" applyFill="1" applyBorder="1" applyAlignment="1" applyProtection="1">
      <alignment horizontal="center" vertical="center"/>
      <protection locked="0"/>
    </xf>
    <xf numFmtId="2" fontId="14" fillId="35" borderId="16" xfId="0" applyNumberFormat="1" applyFont="1" applyFill="1" applyBorder="1" applyAlignment="1" applyProtection="1">
      <alignment horizontal="center" vertical="center"/>
      <protection locked="0"/>
    </xf>
    <xf numFmtId="166" fontId="3" fillId="33" borderId="0" xfId="0" applyNumberFormat="1" applyFont="1" applyFill="1" applyAlignment="1" applyProtection="1">
      <alignment horizontal="center" vertical="center"/>
      <protection/>
    </xf>
    <xf numFmtId="166" fontId="3" fillId="33" borderId="0" xfId="0" applyNumberFormat="1" applyFont="1" applyFill="1" applyBorder="1" applyAlignment="1" applyProtection="1">
      <alignment horizontal="center" vertical="center"/>
      <protection/>
    </xf>
    <xf numFmtId="1" fontId="3" fillId="33" borderId="0" xfId="0" applyNumberFormat="1" applyFont="1" applyFill="1" applyAlignment="1" applyProtection="1">
      <alignment horizontal="center" vertical="center"/>
      <protection/>
    </xf>
    <xf numFmtId="0" fontId="9" fillId="36" borderId="16" xfId="0" applyFont="1" applyFill="1" applyBorder="1" applyAlignment="1" applyProtection="1">
      <alignment vertical="center"/>
      <protection/>
    </xf>
    <xf numFmtId="0" fontId="3" fillId="34" borderId="0" xfId="0" applyFont="1" applyFill="1" applyAlignment="1" applyProtection="1">
      <alignment horizontal="left"/>
      <protection/>
    </xf>
    <xf numFmtId="0" fontId="3" fillId="34" borderId="0" xfId="0" applyFont="1" applyFill="1" applyAlignment="1" applyProtection="1">
      <alignment horizontal="right"/>
      <protection/>
    </xf>
    <xf numFmtId="1" fontId="8" fillId="33" borderId="0" xfId="0" applyNumberFormat="1" applyFont="1" applyFill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1" fontId="6" fillId="33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168" fontId="0" fillId="0" borderId="0" xfId="0" applyNumberFormat="1" applyFont="1" applyFill="1" applyBorder="1" applyAlignment="1" applyProtection="1">
      <alignment horizontal="center" vertical="center"/>
      <protection/>
    </xf>
    <xf numFmtId="18" fontId="5" fillId="0" borderId="18" xfId="0" applyNumberFormat="1" applyFont="1" applyFill="1" applyBorder="1" applyAlignment="1" applyProtection="1">
      <alignment horizontal="center"/>
      <protection locked="0"/>
    </xf>
    <xf numFmtId="165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65" fontId="5" fillId="35" borderId="18" xfId="0" applyNumberFormat="1" applyFont="1" applyFill="1" applyBorder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horizontal="center" vertical="center" wrapText="1"/>
      <protection/>
    </xf>
    <xf numFmtId="0" fontId="4" fillId="34" borderId="0" xfId="0" applyFont="1" applyFill="1" applyAlignment="1" applyProtection="1">
      <alignment horizontal="center" vertical="center" wrapText="1"/>
      <protection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18" xfId="0" applyNumberFormat="1" applyFont="1" applyBorder="1" applyAlignment="1" applyProtection="1">
      <alignment vertical="center"/>
      <protection locked="0"/>
    </xf>
    <xf numFmtId="0" fontId="8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8" fillId="34" borderId="15" xfId="0" applyFont="1" applyFill="1" applyBorder="1" applyAlignment="1" applyProtection="1">
      <alignment horizontal="center" vertical="top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top"/>
      <protection/>
    </xf>
    <xf numFmtId="2" fontId="3" fillId="34" borderId="16" xfId="0" applyNumberFormat="1" applyFont="1" applyFill="1" applyBorder="1" applyAlignment="1" applyProtection="1">
      <alignment horizontal="center" vertical="center"/>
      <protection/>
    </xf>
    <xf numFmtId="166" fontId="8" fillId="34" borderId="14" xfId="0" applyNumberFormat="1" applyFont="1" applyFill="1" applyBorder="1" applyAlignment="1" applyProtection="1">
      <alignment vertical="center"/>
      <protection/>
    </xf>
    <xf numFmtId="166" fontId="8" fillId="34" borderId="0" xfId="0" applyNumberFormat="1" applyFont="1" applyFill="1" applyBorder="1" applyAlignment="1" applyProtection="1">
      <alignment vertical="center"/>
      <protection/>
    </xf>
    <xf numFmtId="2" fontId="3" fillId="35" borderId="16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49" fontId="6" fillId="34" borderId="27" xfId="0" applyNumberFormat="1" applyFont="1" applyFill="1" applyBorder="1" applyAlignment="1" applyProtection="1">
      <alignment horizontal="center" vertical="center"/>
      <protection/>
    </xf>
    <xf numFmtId="49" fontId="5" fillId="0" borderId="28" xfId="0" applyNumberFormat="1" applyFont="1" applyBorder="1" applyAlignment="1" applyProtection="1">
      <alignment vertical="center"/>
      <protection/>
    </xf>
    <xf numFmtId="49" fontId="5" fillId="0" borderId="29" xfId="0" applyNumberFormat="1" applyFont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3" fillId="34" borderId="18" xfId="0" applyFont="1" applyFill="1" applyBorder="1" applyAlignment="1" applyProtection="1" quotePrefix="1">
      <alignment horizontal="center" vertical="center"/>
      <protection/>
    </xf>
    <xf numFmtId="166" fontId="8" fillId="34" borderId="17" xfId="0" applyNumberFormat="1" applyFont="1" applyFill="1" applyBorder="1" applyAlignment="1" applyProtection="1">
      <alignment vertical="center"/>
      <protection/>
    </xf>
    <xf numFmtId="166" fontId="8" fillId="34" borderId="18" xfId="0" applyNumberFormat="1" applyFont="1" applyFill="1" applyBorder="1" applyAlignment="1" applyProtection="1">
      <alignment vertical="center"/>
      <protection/>
    </xf>
    <xf numFmtId="2" fontId="5" fillId="34" borderId="17" xfId="0" applyNumberFormat="1" applyFont="1" applyFill="1" applyBorder="1" applyAlignment="1" applyProtection="1">
      <alignment horizontal="center" vertical="center"/>
      <protection/>
    </xf>
    <xf numFmtId="2" fontId="5" fillId="34" borderId="30" xfId="0" applyNumberFormat="1" applyFont="1" applyFill="1" applyBorder="1" applyAlignment="1" applyProtection="1">
      <alignment horizontal="center" vertical="center"/>
      <protection/>
    </xf>
    <xf numFmtId="2" fontId="5" fillId="34" borderId="18" xfId="0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165" fontId="6" fillId="35" borderId="18" xfId="0" applyNumberFormat="1" applyFont="1" applyFill="1" applyBorder="1" applyAlignment="1" applyProtection="1">
      <alignment horizontal="center" vertical="center"/>
      <protection locked="0"/>
    </xf>
    <xf numFmtId="165" fontId="6" fillId="36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8" xfId="0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2" fontId="5" fillId="34" borderId="25" xfId="0" applyNumberFormat="1" applyFont="1" applyFill="1" applyBorder="1" applyAlignment="1" applyProtection="1">
      <alignment horizontal="center" vertical="center"/>
      <protection/>
    </xf>
    <xf numFmtId="2" fontId="5" fillId="34" borderId="26" xfId="0" applyNumberFormat="1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vertical="center"/>
      <protection/>
    </xf>
    <xf numFmtId="2" fontId="6" fillId="34" borderId="14" xfId="0" applyNumberFormat="1" applyFont="1" applyFill="1" applyBorder="1" applyAlignment="1" applyProtection="1">
      <alignment horizontal="center" vertical="center"/>
      <protection/>
    </xf>
    <xf numFmtId="2" fontId="6" fillId="34" borderId="21" xfId="0" applyNumberFormat="1" applyFont="1" applyFill="1" applyBorder="1" applyAlignment="1" applyProtection="1">
      <alignment horizontal="center" vertical="center"/>
      <protection/>
    </xf>
    <xf numFmtId="0" fontId="3" fillId="34" borderId="31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horizontal="center" vertical="center" wrapText="1"/>
      <protection/>
    </xf>
    <xf numFmtId="0" fontId="3" fillId="34" borderId="26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vertical="center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 locked="0"/>
    </xf>
    <xf numFmtId="0" fontId="3" fillId="35" borderId="16" xfId="0" applyFont="1" applyFill="1" applyBorder="1" applyAlignment="1" applyProtection="1">
      <alignment horizontal="center" vertical="center"/>
      <protection locked="0"/>
    </xf>
    <xf numFmtId="0" fontId="12" fillId="34" borderId="16" xfId="0" applyFont="1" applyFill="1" applyBorder="1" applyAlignment="1" applyProtection="1">
      <alignment horizontal="center" vertical="center" wrapText="1"/>
      <protection/>
    </xf>
    <xf numFmtId="0" fontId="3" fillId="34" borderId="25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vertical="center"/>
      <protection/>
    </xf>
    <xf numFmtId="2" fontId="5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25" xfId="0" applyFont="1" applyFill="1" applyBorder="1" applyAlignment="1" applyProtection="1">
      <alignment vertical="center"/>
      <protection/>
    </xf>
    <xf numFmtId="0" fontId="3" fillId="34" borderId="32" xfId="0" applyFont="1" applyFill="1" applyBorder="1" applyAlignment="1" applyProtection="1">
      <alignment vertical="center"/>
      <protection/>
    </xf>
    <xf numFmtId="0" fontId="3" fillId="34" borderId="26" xfId="0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165" fontId="3" fillId="0" borderId="18" xfId="0" applyNumberFormat="1" applyFont="1" applyFill="1" applyBorder="1" applyAlignment="1" applyProtection="1">
      <alignment horizontal="center" vertical="center"/>
      <protection locked="0"/>
    </xf>
    <xf numFmtId="166" fontId="0" fillId="0" borderId="0" xfId="0" applyNumberFormat="1" applyFont="1" applyAlignment="1" applyProtection="1">
      <alignment horizontal="center" vertical="center"/>
      <protection locked="0"/>
    </xf>
    <xf numFmtId="168" fontId="0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22%20Bi-Weekly%20Payroll%20PostChallen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7"/>
  <sheetViews>
    <sheetView tabSelected="1" zoomScale="105" zoomScaleNormal="105" zoomScaleSheetLayoutView="105" zoomScalePageLayoutView="0" workbookViewId="0" topLeftCell="A1">
      <selection activeCell="W4" sqref="W4"/>
    </sheetView>
  </sheetViews>
  <sheetFormatPr defaultColWidth="9.140625" defaultRowHeight="12" customHeight="1"/>
  <cols>
    <col min="1" max="2" width="7.7109375" style="4" customWidth="1"/>
    <col min="3" max="3" width="6.28125" style="4" customWidth="1"/>
    <col min="4" max="4" width="7.7109375" style="4" customWidth="1"/>
    <col min="5" max="5" width="1.7109375" style="4" customWidth="1"/>
    <col min="6" max="6" width="7.421875" style="4" customWidth="1"/>
    <col min="7" max="7" width="11.57421875" style="4" customWidth="1"/>
    <col min="8" max="8" width="5.57421875" style="4" customWidth="1"/>
    <col min="9" max="9" width="7.7109375" style="4" customWidth="1"/>
    <col min="10" max="10" width="1.7109375" style="4" customWidth="1"/>
    <col min="11" max="11" width="6.7109375" style="4" customWidth="1"/>
    <col min="12" max="12" width="9.28125" style="4" customWidth="1"/>
    <col min="13" max="13" width="8.28125" style="4" customWidth="1"/>
    <col min="14" max="14" width="5.57421875" style="4" customWidth="1"/>
    <col min="15" max="18" width="2.7109375" style="4" customWidth="1"/>
    <col min="19" max="19" width="7.7109375" style="4" customWidth="1"/>
    <col min="20" max="20" width="18.7109375" style="128" customWidth="1"/>
    <col min="21" max="21" width="20.7109375" style="4" customWidth="1"/>
    <col min="22" max="24" width="8.7109375" style="128" customWidth="1"/>
    <col min="25" max="25" width="8.7109375" style="4" customWidth="1"/>
    <col min="26" max="26" width="8.7109375" style="128" customWidth="1"/>
    <col min="27" max="33" width="8.7109375" style="4" customWidth="1"/>
    <col min="34" max="16384" width="9.140625" style="4" customWidth="1"/>
  </cols>
  <sheetData>
    <row r="1" spans="1:33" ht="1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"/>
      <c r="T1" s="2"/>
      <c r="U1" s="2"/>
      <c r="V1" s="3"/>
      <c r="W1" s="3"/>
      <c r="X1" s="2"/>
      <c r="Y1" s="2"/>
      <c r="Z1" s="2"/>
      <c r="AA1" s="3"/>
      <c r="AB1" s="3"/>
      <c r="AC1" s="3"/>
      <c r="AD1" s="3"/>
      <c r="AE1" s="3"/>
      <c r="AF1" s="3"/>
      <c r="AG1" s="3"/>
    </row>
    <row r="2" spans="1:33" s="6" customFormat="1" ht="15" customHeight="1" thickBo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5"/>
      <c r="T2" s="2"/>
      <c r="U2" s="2"/>
      <c r="V2" s="3"/>
      <c r="W2" s="3"/>
      <c r="X2" s="2"/>
      <c r="Y2" s="2"/>
      <c r="Z2" s="2"/>
      <c r="AA2" s="3"/>
      <c r="AB2" s="3"/>
      <c r="AC2" s="3"/>
      <c r="AD2" s="3"/>
      <c r="AE2" s="3"/>
      <c r="AF2" s="3"/>
      <c r="AG2" s="3"/>
    </row>
    <row r="3" spans="1:33" s="6" customFormat="1" ht="15" customHeight="1" thickBot="1">
      <c r="A3" s="7" t="s">
        <v>1</v>
      </c>
      <c r="B3" s="137"/>
      <c r="C3" s="137"/>
      <c r="D3" s="137"/>
      <c r="E3" s="137"/>
      <c r="F3" s="8" t="s">
        <v>97</v>
      </c>
      <c r="G3" s="138"/>
      <c r="H3" s="138"/>
      <c r="I3" s="139"/>
      <c r="J3" s="9"/>
      <c r="K3" s="9" t="s">
        <v>2</v>
      </c>
      <c r="L3" s="137" t="s">
        <v>96</v>
      </c>
      <c r="M3" s="137"/>
      <c r="N3" s="8" t="s">
        <v>3</v>
      </c>
      <c r="O3" s="10" t="s">
        <v>4</v>
      </c>
      <c r="P3" s="11" t="s">
        <v>5</v>
      </c>
      <c r="Q3" s="12" t="s">
        <v>6</v>
      </c>
      <c r="R3" s="11" t="s">
        <v>7</v>
      </c>
      <c r="S3" s="13"/>
      <c r="T3" s="14" t="s">
        <v>8</v>
      </c>
      <c r="U3" s="14" t="s">
        <v>9</v>
      </c>
      <c r="V3" s="14" t="s">
        <v>10</v>
      </c>
      <c r="W3" s="13"/>
      <c r="X3" s="15"/>
      <c r="Y3" s="15"/>
      <c r="Z3" s="15"/>
      <c r="AA3" s="13"/>
      <c r="AB3" s="13"/>
      <c r="AC3" s="13"/>
      <c r="AD3" s="13"/>
      <c r="AE3" s="13"/>
      <c r="AF3" s="13"/>
      <c r="AG3" s="13"/>
    </row>
    <row r="4" spans="1:33" ht="15" customHeight="1">
      <c r="A4" s="7"/>
      <c r="B4" s="8" t="s">
        <v>11</v>
      </c>
      <c r="C4" s="130">
        <v>0.25</v>
      </c>
      <c r="D4" s="130"/>
      <c r="E4" s="16"/>
      <c r="F4" s="7"/>
      <c r="G4" s="16"/>
      <c r="H4" s="16"/>
      <c r="I4" s="8" t="s">
        <v>12</v>
      </c>
      <c r="J4" s="130">
        <v>0.75</v>
      </c>
      <c r="K4" s="130"/>
      <c r="L4" s="130"/>
      <c r="M4" s="16"/>
      <c r="N4" s="7"/>
      <c r="O4" s="7"/>
      <c r="P4" s="7"/>
      <c r="Q4" s="17"/>
      <c r="R4" s="7"/>
      <c r="S4" s="18"/>
      <c r="T4" s="129">
        <v>44920</v>
      </c>
      <c r="U4" s="19" t="s">
        <v>13</v>
      </c>
      <c r="V4" s="195">
        <v>44928</v>
      </c>
      <c r="W4" s="13"/>
      <c r="X4" s="15"/>
      <c r="Y4" s="15"/>
      <c r="Z4" s="15"/>
      <c r="AA4" s="13"/>
      <c r="AB4" s="13"/>
      <c r="AC4" s="13"/>
      <c r="AD4" s="13"/>
      <c r="AE4" s="13"/>
      <c r="AF4" s="13"/>
      <c r="AG4" s="13"/>
    </row>
    <row r="5" spans="1:33" ht="15" customHeight="1">
      <c r="A5" s="7"/>
      <c r="B5" s="8" t="s">
        <v>14</v>
      </c>
      <c r="C5" s="131">
        <f>T4</f>
        <v>44920</v>
      </c>
      <c r="D5" s="131"/>
      <c r="E5" s="131"/>
      <c r="F5" s="131"/>
      <c r="G5" s="20">
        <v>0</v>
      </c>
      <c r="H5" s="132" t="s">
        <v>15</v>
      </c>
      <c r="I5" s="133"/>
      <c r="J5" s="134">
        <f>C5+13</f>
        <v>44933</v>
      </c>
      <c r="K5" s="134"/>
      <c r="L5" s="134"/>
      <c r="M5" s="134"/>
      <c r="N5" s="22" t="s">
        <v>16</v>
      </c>
      <c r="O5" s="7"/>
      <c r="P5" s="7"/>
      <c r="Q5" s="17"/>
      <c r="R5" s="7"/>
      <c r="S5" s="13"/>
      <c r="T5" s="129">
        <f aca="true" t="shared" si="0" ref="T5:T29">T4+14</f>
        <v>44934</v>
      </c>
      <c r="U5" s="19" t="s">
        <v>17</v>
      </c>
      <c r="V5" s="195">
        <v>44942</v>
      </c>
      <c r="W5" s="13"/>
      <c r="X5" s="15"/>
      <c r="Y5" s="15"/>
      <c r="Z5" s="15"/>
      <c r="AA5" s="13"/>
      <c r="AB5" s="13"/>
      <c r="AC5" s="13"/>
      <c r="AD5" s="13"/>
      <c r="AE5" s="13"/>
      <c r="AF5" s="13"/>
      <c r="AG5" s="13"/>
    </row>
    <row r="6" spans="1:33" ht="15" customHeight="1">
      <c r="A6" s="23"/>
      <c r="B6" s="24"/>
      <c r="C6" s="144" t="s">
        <v>18</v>
      </c>
      <c r="D6" s="144"/>
      <c r="E6" s="25"/>
      <c r="F6" s="26" t="s">
        <v>19</v>
      </c>
      <c r="G6" s="27"/>
      <c r="H6" s="27"/>
      <c r="I6" s="24"/>
      <c r="J6" s="24"/>
      <c r="K6" s="144" t="s">
        <v>20</v>
      </c>
      <c r="L6" s="144"/>
      <c r="M6" s="26" t="s">
        <v>19</v>
      </c>
      <c r="N6" s="23"/>
      <c r="O6" s="23"/>
      <c r="P6" s="17"/>
      <c r="Q6" s="23"/>
      <c r="R6" s="23"/>
      <c r="S6" s="28"/>
      <c r="T6" s="129">
        <f t="shared" si="0"/>
        <v>44948</v>
      </c>
      <c r="U6" s="19" t="s">
        <v>21</v>
      </c>
      <c r="V6" s="195"/>
      <c r="W6" s="28"/>
      <c r="X6" s="29"/>
      <c r="Y6" s="29"/>
      <c r="Z6" s="29"/>
      <c r="AA6" s="28"/>
      <c r="AB6" s="28"/>
      <c r="AC6" s="28"/>
      <c r="AD6" s="28"/>
      <c r="AE6" s="28"/>
      <c r="AF6" s="28"/>
      <c r="AG6" s="28"/>
    </row>
    <row r="7" spans="1:33" s="41" customFormat="1" ht="12" customHeight="1">
      <c r="A7" s="30" t="s">
        <v>22</v>
      </c>
      <c r="B7" s="31"/>
      <c r="C7" s="31"/>
      <c r="D7" s="145" t="s">
        <v>23</v>
      </c>
      <c r="E7" s="145"/>
      <c r="F7" s="32" t="s">
        <v>24</v>
      </c>
      <c r="G7" s="33" t="s">
        <v>25</v>
      </c>
      <c r="H7" s="34"/>
      <c r="I7" s="35"/>
      <c r="J7" s="31"/>
      <c r="K7" s="31"/>
      <c r="L7" s="25" t="s">
        <v>23</v>
      </c>
      <c r="M7" s="32" t="s">
        <v>24</v>
      </c>
      <c r="N7" s="146" t="s">
        <v>25</v>
      </c>
      <c r="O7" s="146"/>
      <c r="P7" s="147"/>
      <c r="Q7" s="36"/>
      <c r="R7" s="23"/>
      <c r="S7" s="37"/>
      <c r="T7" s="129">
        <f t="shared" si="0"/>
        <v>44962</v>
      </c>
      <c r="U7" s="19" t="s">
        <v>26</v>
      </c>
      <c r="V7" s="195">
        <v>44977</v>
      </c>
      <c r="W7" s="37"/>
      <c r="X7" s="38"/>
      <c r="Y7" s="39" t="s">
        <v>18</v>
      </c>
      <c r="Z7" s="38"/>
      <c r="AA7" s="37"/>
      <c r="AB7" s="37"/>
      <c r="AC7" s="37"/>
      <c r="AD7" s="37"/>
      <c r="AE7" s="40" t="s">
        <v>20</v>
      </c>
      <c r="AF7" s="37"/>
      <c r="AG7" s="37"/>
    </row>
    <row r="8" spans="1:33" s="51" customFormat="1" ht="12" customHeight="1">
      <c r="A8" s="42" t="s">
        <v>27</v>
      </c>
      <c r="B8" s="43" t="s">
        <v>28</v>
      </c>
      <c r="C8" s="43"/>
      <c r="D8" s="140" t="s">
        <v>29</v>
      </c>
      <c r="E8" s="140"/>
      <c r="F8" s="43" t="s">
        <v>30</v>
      </c>
      <c r="G8" s="44" t="s">
        <v>30</v>
      </c>
      <c r="H8" s="45"/>
      <c r="I8" s="141" t="s">
        <v>31</v>
      </c>
      <c r="J8" s="140"/>
      <c r="K8" s="46"/>
      <c r="L8" s="43" t="s">
        <v>29</v>
      </c>
      <c r="M8" s="43" t="s">
        <v>30</v>
      </c>
      <c r="N8" s="140" t="s">
        <v>30</v>
      </c>
      <c r="O8" s="140"/>
      <c r="P8" s="142"/>
      <c r="Q8" s="47"/>
      <c r="R8" s="48"/>
      <c r="S8" s="13"/>
      <c r="T8" s="129">
        <f t="shared" si="0"/>
        <v>44976</v>
      </c>
      <c r="U8" s="19" t="s">
        <v>32</v>
      </c>
      <c r="V8" s="195">
        <v>45056</v>
      </c>
      <c r="W8" s="15"/>
      <c r="X8" s="49" t="s">
        <v>33</v>
      </c>
      <c r="Y8" s="50" t="s">
        <v>34</v>
      </c>
      <c r="Z8" s="143" t="s">
        <v>35</v>
      </c>
      <c r="AA8" s="143"/>
      <c r="AB8" s="143"/>
      <c r="AC8" s="13"/>
      <c r="AD8" s="49" t="s">
        <v>33</v>
      </c>
      <c r="AE8" s="50" t="s">
        <v>34</v>
      </c>
      <c r="AF8" s="50" t="s">
        <v>35</v>
      </c>
      <c r="AG8" s="13"/>
    </row>
    <row r="9" spans="1:33" ht="12" customHeight="1">
      <c r="A9" s="52" t="s">
        <v>36</v>
      </c>
      <c r="B9" s="53">
        <f>C5</f>
        <v>44920</v>
      </c>
      <c r="C9" s="54"/>
      <c r="D9" s="148">
        <f>SUM(B38:R38)</f>
        <v>0</v>
      </c>
      <c r="E9" s="148"/>
      <c r="F9" s="56"/>
      <c r="G9" s="57">
        <v>0</v>
      </c>
      <c r="H9" s="58"/>
      <c r="I9" s="149">
        <f>B15+1</f>
        <v>44927</v>
      </c>
      <c r="J9" s="150"/>
      <c r="K9" s="59"/>
      <c r="L9" s="55">
        <f>SUM(B45:R45)</f>
        <v>0</v>
      </c>
      <c r="M9" s="56"/>
      <c r="N9" s="151">
        <v>0</v>
      </c>
      <c r="O9" s="151"/>
      <c r="P9" s="151"/>
      <c r="Q9" s="60"/>
      <c r="R9" s="16"/>
      <c r="S9" s="13"/>
      <c r="T9" s="129">
        <f t="shared" si="0"/>
        <v>44990</v>
      </c>
      <c r="U9" s="19" t="s">
        <v>37</v>
      </c>
      <c r="V9" s="195">
        <v>45075</v>
      </c>
      <c r="W9" s="15"/>
      <c r="X9" s="61">
        <f aca="true" t="shared" si="1" ref="X9:X15">G9-F9</f>
        <v>0</v>
      </c>
      <c r="Y9" s="61">
        <f aca="true" t="shared" si="2" ref="Y9:Y15">IF(C9="HOL",G9,0)</f>
        <v>0</v>
      </c>
      <c r="Z9" s="61">
        <f aca="true" t="shared" si="3" ref="Z9:Z15">IF(Y9=24,24,Y9)</f>
        <v>0</v>
      </c>
      <c r="AA9" s="15">
        <f aca="true" t="shared" si="4" ref="AA9:AA15">IF(Z9&gt;0,Z9+0.6,0)</f>
        <v>0</v>
      </c>
      <c r="AB9" s="13">
        <f>IF(D9="K",G9,0)</f>
        <v>0</v>
      </c>
      <c r="AC9" s="13"/>
      <c r="AD9" s="61">
        <f aca="true" t="shared" si="5" ref="AD9:AD15">N9-M9</f>
        <v>0</v>
      </c>
      <c r="AE9" s="61">
        <f aca="true" t="shared" si="6" ref="AE9:AE15">IF(K9="HOL",N9,0)</f>
        <v>0</v>
      </c>
      <c r="AF9" s="61">
        <f aca="true" t="shared" si="7" ref="AF9:AF15">IF(AE9=24,24,AE9)</f>
        <v>0</v>
      </c>
      <c r="AG9" s="15">
        <f aca="true" t="shared" si="8" ref="AG9:AG15">IF(AF9&gt;0,AF9+0.6,0)</f>
        <v>0</v>
      </c>
    </row>
    <row r="10" spans="1:33" ht="12" customHeight="1">
      <c r="A10" s="52" t="s">
        <v>38</v>
      </c>
      <c r="B10" s="53">
        <f aca="true" t="shared" si="9" ref="B10:B15">B9+1</f>
        <v>44921</v>
      </c>
      <c r="C10" s="62" t="str">
        <f>IF(V57=1,"HOL"," ")</f>
        <v> </v>
      </c>
      <c r="D10" s="148">
        <f aca="true" t="shared" si="10" ref="D10:D15">SUM(B39:R39)</f>
        <v>0</v>
      </c>
      <c r="E10" s="148"/>
      <c r="F10" s="56"/>
      <c r="G10" s="57">
        <v>0</v>
      </c>
      <c r="H10" s="58"/>
      <c r="I10" s="149">
        <f aca="true" t="shared" si="11" ref="I10:I15">I9+1</f>
        <v>44928</v>
      </c>
      <c r="J10" s="150"/>
      <c r="K10" s="62" t="str">
        <f>IF(AB57=1,"HOL"," ")</f>
        <v>HOL</v>
      </c>
      <c r="L10" s="55">
        <f aca="true" t="shared" si="12" ref="L10:L15">SUM(B46:R46)</f>
        <v>0</v>
      </c>
      <c r="M10" s="56"/>
      <c r="N10" s="151">
        <v>0</v>
      </c>
      <c r="O10" s="151"/>
      <c r="P10" s="151"/>
      <c r="Q10" s="60"/>
      <c r="R10" s="16"/>
      <c r="S10" s="13"/>
      <c r="T10" s="129">
        <f t="shared" si="0"/>
        <v>45004</v>
      </c>
      <c r="U10" s="19" t="s">
        <v>39</v>
      </c>
      <c r="V10" s="195">
        <v>45111</v>
      </c>
      <c r="W10" s="15"/>
      <c r="X10" s="61">
        <f t="shared" si="1"/>
        <v>0</v>
      </c>
      <c r="Y10" s="61">
        <f t="shared" si="2"/>
        <v>0</v>
      </c>
      <c r="Z10" s="61">
        <f t="shared" si="3"/>
        <v>0</v>
      </c>
      <c r="AA10" s="15">
        <f t="shared" si="4"/>
        <v>0</v>
      </c>
      <c r="AB10" s="13"/>
      <c r="AC10" s="13"/>
      <c r="AD10" s="61">
        <f t="shared" si="5"/>
        <v>0</v>
      </c>
      <c r="AE10" s="61">
        <f t="shared" si="6"/>
        <v>0</v>
      </c>
      <c r="AF10" s="61">
        <f t="shared" si="7"/>
        <v>0</v>
      </c>
      <c r="AG10" s="15">
        <f t="shared" si="8"/>
        <v>0</v>
      </c>
    </row>
    <row r="11" spans="1:33" ht="12" customHeight="1">
      <c r="A11" s="52" t="s">
        <v>40</v>
      </c>
      <c r="B11" s="53">
        <f t="shared" si="9"/>
        <v>44922</v>
      </c>
      <c r="C11" s="62" t="str">
        <f>IF(W57=1,"HOL"," ")</f>
        <v> </v>
      </c>
      <c r="D11" s="148">
        <f t="shared" si="10"/>
        <v>0</v>
      </c>
      <c r="E11" s="148"/>
      <c r="F11" s="56"/>
      <c r="G11" s="57">
        <v>0</v>
      </c>
      <c r="H11" s="58"/>
      <c r="I11" s="149">
        <f t="shared" si="11"/>
        <v>44929</v>
      </c>
      <c r="J11" s="150"/>
      <c r="K11" s="62" t="str">
        <f>IF(AC57=1,"HOL"," ")</f>
        <v> </v>
      </c>
      <c r="L11" s="55">
        <f t="shared" si="12"/>
        <v>0</v>
      </c>
      <c r="M11" s="56"/>
      <c r="N11" s="151">
        <v>0</v>
      </c>
      <c r="O11" s="151"/>
      <c r="P11" s="151"/>
      <c r="Q11" s="60"/>
      <c r="R11" s="16"/>
      <c r="S11" s="13"/>
      <c r="T11" s="129">
        <f t="shared" si="0"/>
        <v>45018</v>
      </c>
      <c r="U11" s="19" t="s">
        <v>41</v>
      </c>
      <c r="V11" s="195">
        <v>45173</v>
      </c>
      <c r="W11" s="15"/>
      <c r="X11" s="61">
        <f t="shared" si="1"/>
        <v>0</v>
      </c>
      <c r="Y11" s="61">
        <f t="shared" si="2"/>
        <v>0</v>
      </c>
      <c r="Z11" s="61">
        <f t="shared" si="3"/>
        <v>0</v>
      </c>
      <c r="AA11" s="15">
        <f t="shared" si="4"/>
        <v>0</v>
      </c>
      <c r="AB11" s="13"/>
      <c r="AC11" s="13"/>
      <c r="AD11" s="61">
        <f t="shared" si="5"/>
        <v>0</v>
      </c>
      <c r="AE11" s="61">
        <f t="shared" si="6"/>
        <v>0</v>
      </c>
      <c r="AF11" s="61">
        <f t="shared" si="7"/>
        <v>0</v>
      </c>
      <c r="AG11" s="15">
        <f t="shared" si="8"/>
        <v>0</v>
      </c>
    </row>
    <row r="12" spans="1:33" ht="12" customHeight="1">
      <c r="A12" s="63" t="s">
        <v>42</v>
      </c>
      <c r="B12" s="53">
        <f t="shared" si="9"/>
        <v>44923</v>
      </c>
      <c r="C12" s="62" t="str">
        <f>IF(X57=1,"HOL"," ")</f>
        <v> </v>
      </c>
      <c r="D12" s="148">
        <f t="shared" si="10"/>
        <v>0</v>
      </c>
      <c r="E12" s="148"/>
      <c r="F12" s="56"/>
      <c r="G12" s="57">
        <v>0</v>
      </c>
      <c r="H12" s="58"/>
      <c r="I12" s="149">
        <f t="shared" si="11"/>
        <v>44930</v>
      </c>
      <c r="J12" s="150"/>
      <c r="K12" s="62" t="str">
        <f>IF(AD57=1,"HOL"," ")</f>
        <v> </v>
      </c>
      <c r="L12" s="55">
        <f t="shared" si="12"/>
        <v>0</v>
      </c>
      <c r="M12" s="56"/>
      <c r="N12" s="151">
        <v>0</v>
      </c>
      <c r="O12" s="151"/>
      <c r="P12" s="151"/>
      <c r="Q12" s="60"/>
      <c r="R12" s="16"/>
      <c r="S12" s="13"/>
      <c r="T12" s="129">
        <f t="shared" si="0"/>
        <v>45032</v>
      </c>
      <c r="U12" s="19" t="s">
        <v>43</v>
      </c>
      <c r="V12" s="195"/>
      <c r="W12" s="15"/>
      <c r="X12" s="61">
        <f t="shared" si="1"/>
        <v>0</v>
      </c>
      <c r="Y12" s="61">
        <f t="shared" si="2"/>
        <v>0</v>
      </c>
      <c r="Z12" s="61">
        <f t="shared" si="3"/>
        <v>0</v>
      </c>
      <c r="AA12" s="15">
        <f t="shared" si="4"/>
        <v>0</v>
      </c>
      <c r="AB12" s="13"/>
      <c r="AC12" s="13"/>
      <c r="AD12" s="61">
        <f t="shared" si="5"/>
        <v>0</v>
      </c>
      <c r="AE12" s="61">
        <f t="shared" si="6"/>
        <v>0</v>
      </c>
      <c r="AF12" s="61">
        <f t="shared" si="7"/>
        <v>0</v>
      </c>
      <c r="AG12" s="15">
        <f t="shared" si="8"/>
        <v>0</v>
      </c>
    </row>
    <row r="13" spans="1:33" ht="12" customHeight="1">
      <c r="A13" s="52" t="s">
        <v>44</v>
      </c>
      <c r="B13" s="53">
        <f t="shared" si="9"/>
        <v>44924</v>
      </c>
      <c r="C13" s="62" t="str">
        <f>IF(Y57=1,"HOL"," ")</f>
        <v> </v>
      </c>
      <c r="D13" s="148">
        <f t="shared" si="10"/>
        <v>0</v>
      </c>
      <c r="E13" s="148"/>
      <c r="F13" s="56"/>
      <c r="G13" s="57">
        <v>0</v>
      </c>
      <c r="H13" s="58"/>
      <c r="I13" s="149">
        <f t="shared" si="11"/>
        <v>44931</v>
      </c>
      <c r="J13" s="150"/>
      <c r="K13" s="62" t="str">
        <f>IF(AE57=1,"HOL"," ")</f>
        <v> </v>
      </c>
      <c r="L13" s="55">
        <f t="shared" si="12"/>
        <v>0</v>
      </c>
      <c r="M13" s="56"/>
      <c r="N13" s="151">
        <v>0</v>
      </c>
      <c r="O13" s="151"/>
      <c r="P13" s="151"/>
      <c r="Q13" s="60"/>
      <c r="R13" s="16"/>
      <c r="S13" s="13"/>
      <c r="T13" s="129">
        <f t="shared" si="0"/>
        <v>45046</v>
      </c>
      <c r="U13" s="19" t="s">
        <v>45</v>
      </c>
      <c r="V13" s="195">
        <v>45240</v>
      </c>
      <c r="W13" s="15"/>
      <c r="X13" s="61">
        <f t="shared" si="1"/>
        <v>0</v>
      </c>
      <c r="Y13" s="61">
        <f t="shared" si="2"/>
        <v>0</v>
      </c>
      <c r="Z13" s="61">
        <f t="shared" si="3"/>
        <v>0</v>
      </c>
      <c r="AA13" s="15">
        <f t="shared" si="4"/>
        <v>0</v>
      </c>
      <c r="AB13" s="13"/>
      <c r="AC13" s="13"/>
      <c r="AD13" s="61">
        <f t="shared" si="5"/>
        <v>0</v>
      </c>
      <c r="AE13" s="61">
        <f t="shared" si="6"/>
        <v>0</v>
      </c>
      <c r="AF13" s="61">
        <f t="shared" si="7"/>
        <v>0</v>
      </c>
      <c r="AG13" s="15">
        <f t="shared" si="8"/>
        <v>0</v>
      </c>
    </row>
    <row r="14" spans="1:33" ht="12" customHeight="1">
      <c r="A14" s="52" t="s">
        <v>46</v>
      </c>
      <c r="B14" s="53">
        <f t="shared" si="9"/>
        <v>44925</v>
      </c>
      <c r="C14" s="62" t="str">
        <f>IF(Z57=1,"HOL"," ")</f>
        <v> </v>
      </c>
      <c r="D14" s="148">
        <f t="shared" si="10"/>
        <v>0</v>
      </c>
      <c r="E14" s="148"/>
      <c r="F14" s="56"/>
      <c r="G14" s="57">
        <v>0</v>
      </c>
      <c r="H14" s="58"/>
      <c r="I14" s="149">
        <f t="shared" si="11"/>
        <v>44932</v>
      </c>
      <c r="J14" s="150"/>
      <c r="K14" s="62" t="str">
        <f>IF(AF57=1,"HOL"," ")</f>
        <v> </v>
      </c>
      <c r="L14" s="55">
        <f t="shared" si="12"/>
        <v>0</v>
      </c>
      <c r="M14" s="56"/>
      <c r="N14" s="151">
        <v>0</v>
      </c>
      <c r="O14" s="151"/>
      <c r="P14" s="151"/>
      <c r="Q14" s="60"/>
      <c r="R14" s="16"/>
      <c r="S14" s="13"/>
      <c r="T14" s="129">
        <f t="shared" si="0"/>
        <v>45060</v>
      </c>
      <c r="U14" s="19" t="s">
        <v>47</v>
      </c>
      <c r="V14" s="195">
        <v>45253</v>
      </c>
      <c r="W14" s="15"/>
      <c r="X14" s="61">
        <f t="shared" si="1"/>
        <v>0</v>
      </c>
      <c r="Y14" s="61">
        <f t="shared" si="2"/>
        <v>0</v>
      </c>
      <c r="Z14" s="61">
        <f t="shared" si="3"/>
        <v>0</v>
      </c>
      <c r="AA14" s="15">
        <f t="shared" si="4"/>
        <v>0</v>
      </c>
      <c r="AB14" s="13"/>
      <c r="AC14" s="13"/>
      <c r="AD14" s="61">
        <f t="shared" si="5"/>
        <v>0</v>
      </c>
      <c r="AE14" s="61">
        <f t="shared" si="6"/>
        <v>0</v>
      </c>
      <c r="AF14" s="61">
        <f t="shared" si="7"/>
        <v>0</v>
      </c>
      <c r="AG14" s="15">
        <f t="shared" si="8"/>
        <v>0</v>
      </c>
    </row>
    <row r="15" spans="1:33" ht="12" customHeight="1">
      <c r="A15" s="64" t="s">
        <v>48</v>
      </c>
      <c r="B15" s="65">
        <f t="shared" si="9"/>
        <v>44926</v>
      </c>
      <c r="C15" s="66"/>
      <c r="D15" s="148">
        <f t="shared" si="10"/>
        <v>0</v>
      </c>
      <c r="E15" s="148"/>
      <c r="F15" s="56"/>
      <c r="G15" s="57">
        <v>0</v>
      </c>
      <c r="H15" s="67"/>
      <c r="I15" s="160">
        <f t="shared" si="11"/>
        <v>44933</v>
      </c>
      <c r="J15" s="161"/>
      <c r="K15" s="68"/>
      <c r="L15" s="55">
        <f t="shared" si="12"/>
        <v>0</v>
      </c>
      <c r="M15" s="56"/>
      <c r="N15" s="151">
        <v>0</v>
      </c>
      <c r="O15" s="151"/>
      <c r="P15" s="151"/>
      <c r="Q15" s="62"/>
      <c r="R15" s="16"/>
      <c r="S15" s="13"/>
      <c r="T15" s="129">
        <f t="shared" si="0"/>
        <v>45074</v>
      </c>
      <c r="U15" s="19" t="s">
        <v>49</v>
      </c>
      <c r="V15" s="195">
        <v>45254</v>
      </c>
      <c r="W15" s="15"/>
      <c r="X15" s="69">
        <f t="shared" si="1"/>
        <v>0</v>
      </c>
      <c r="Y15" s="69">
        <f t="shared" si="2"/>
        <v>0</v>
      </c>
      <c r="Z15" s="61">
        <f t="shared" si="3"/>
        <v>0</v>
      </c>
      <c r="AA15" s="15">
        <f t="shared" si="4"/>
        <v>0</v>
      </c>
      <c r="AB15" s="13"/>
      <c r="AC15" s="13"/>
      <c r="AD15" s="69">
        <f t="shared" si="5"/>
        <v>0</v>
      </c>
      <c r="AE15" s="69">
        <f t="shared" si="6"/>
        <v>0</v>
      </c>
      <c r="AF15" s="61">
        <f t="shared" si="7"/>
        <v>0</v>
      </c>
      <c r="AG15" s="15">
        <f t="shared" si="8"/>
        <v>0</v>
      </c>
    </row>
    <row r="16" spans="1:33" ht="15.75" customHeight="1">
      <c r="A16" s="16"/>
      <c r="B16" s="7"/>
      <c r="C16" s="8" t="s">
        <v>50</v>
      </c>
      <c r="D16" s="162">
        <f>SUM(D9:D15)</f>
        <v>0</v>
      </c>
      <c r="E16" s="163"/>
      <c r="F16" s="70">
        <f>SUM(F9:F15)</f>
        <v>0</v>
      </c>
      <c r="G16" s="71">
        <f>SUM(G9:G15)</f>
        <v>0</v>
      </c>
      <c r="H16" s="72"/>
      <c r="I16" s="7"/>
      <c r="J16" s="7"/>
      <c r="K16" s="8" t="s">
        <v>50</v>
      </c>
      <c r="L16" s="71">
        <f>SUM(L9:L15)</f>
        <v>0</v>
      </c>
      <c r="M16" s="71">
        <f>SUM(M9:M15)</f>
        <v>0</v>
      </c>
      <c r="N16" s="162">
        <f>SUM(N9:N15)</f>
        <v>0</v>
      </c>
      <c r="O16" s="164"/>
      <c r="P16" s="163"/>
      <c r="Q16" s="8"/>
      <c r="R16" s="16"/>
      <c r="S16" s="13"/>
      <c r="T16" s="129">
        <f t="shared" si="0"/>
        <v>45088</v>
      </c>
      <c r="U16" s="19" t="s">
        <v>51</v>
      </c>
      <c r="V16" s="195">
        <v>45282</v>
      </c>
      <c r="W16" s="15"/>
      <c r="X16" s="13"/>
      <c r="Y16" s="61">
        <f>SUM(Y9:Y15)</f>
        <v>0</v>
      </c>
      <c r="Z16" s="61">
        <f>SUM(Z9:Z15)</f>
        <v>0</v>
      </c>
      <c r="AA16" s="13"/>
      <c r="AB16" s="13"/>
      <c r="AC16" s="13"/>
      <c r="AD16" s="13"/>
      <c r="AE16" s="61">
        <f>SUM(AE9:AE15)</f>
        <v>0</v>
      </c>
      <c r="AF16" s="61">
        <f>SUM(AF9:AF15)</f>
        <v>0</v>
      </c>
      <c r="AG16" s="13"/>
    </row>
    <row r="17" spans="1:33" ht="13.5" customHeight="1" thickBot="1">
      <c r="A17" s="7"/>
      <c r="B17" s="7"/>
      <c r="C17" s="8"/>
      <c r="D17" s="73"/>
      <c r="E17" s="7"/>
      <c r="F17" s="7"/>
      <c r="G17" s="72"/>
      <c r="H17" s="72"/>
      <c r="I17" s="74"/>
      <c r="J17" s="72"/>
      <c r="K17" s="72"/>
      <c r="L17" s="16"/>
      <c r="M17" s="16"/>
      <c r="N17" s="16"/>
      <c r="O17" s="75"/>
      <c r="P17" s="75"/>
      <c r="Q17" s="75"/>
      <c r="R17" s="7"/>
      <c r="S17" s="13"/>
      <c r="T17" s="129">
        <f t="shared" si="0"/>
        <v>45102</v>
      </c>
      <c r="U17" s="19" t="s">
        <v>52</v>
      </c>
      <c r="V17" s="195">
        <v>45285</v>
      </c>
      <c r="W17" s="13"/>
      <c r="X17" s="15"/>
      <c r="Y17" s="15"/>
      <c r="Z17" s="15"/>
      <c r="AA17" s="13"/>
      <c r="AB17" s="13"/>
      <c r="AC17" s="13"/>
      <c r="AD17" s="13"/>
      <c r="AE17" s="13"/>
      <c r="AF17" s="13"/>
      <c r="AG17" s="13"/>
    </row>
    <row r="18" spans="1:33" ht="15.75" customHeight="1">
      <c r="A18" s="7"/>
      <c r="B18" s="7"/>
      <c r="C18" s="8" t="s">
        <v>53</v>
      </c>
      <c r="D18" s="76">
        <v>84</v>
      </c>
      <c r="E18" s="16"/>
      <c r="F18" s="153" t="s">
        <v>54</v>
      </c>
      <c r="G18" s="154"/>
      <c r="H18" s="154"/>
      <c r="I18" s="154"/>
      <c r="J18" s="154"/>
      <c r="K18" s="154"/>
      <c r="L18" s="154"/>
      <c r="M18" s="154"/>
      <c r="N18" s="154"/>
      <c r="O18" s="154"/>
      <c r="P18" s="155"/>
      <c r="Q18" s="7"/>
      <c r="R18" s="7"/>
      <c r="S18" s="13"/>
      <c r="T18" s="129">
        <f t="shared" si="0"/>
        <v>45116</v>
      </c>
      <c r="U18" s="19" t="s">
        <v>55</v>
      </c>
      <c r="V18" s="195">
        <v>45286</v>
      </c>
      <c r="W18" s="13"/>
      <c r="X18" s="15"/>
      <c r="Y18" s="15"/>
      <c r="Z18" s="15"/>
      <c r="AA18" s="13"/>
      <c r="AB18" s="13"/>
      <c r="AC18" s="13"/>
      <c r="AD18" s="13"/>
      <c r="AE18" s="13"/>
      <c r="AF18" s="13"/>
      <c r="AG18" s="13"/>
    </row>
    <row r="19" spans="1:33" ht="12" customHeight="1">
      <c r="A19" s="7"/>
      <c r="B19" s="7"/>
      <c r="C19" s="7"/>
      <c r="D19" s="7"/>
      <c r="E19" s="16"/>
      <c r="F19" s="77"/>
      <c r="G19" s="78"/>
      <c r="H19" s="78"/>
      <c r="I19" s="78"/>
      <c r="J19" s="78"/>
      <c r="K19" s="78"/>
      <c r="L19" s="78"/>
      <c r="M19" s="78"/>
      <c r="N19" s="21"/>
      <c r="O19" s="21"/>
      <c r="P19" s="79"/>
      <c r="Q19" s="7"/>
      <c r="R19" s="7"/>
      <c r="S19" s="15"/>
      <c r="T19" s="129">
        <f t="shared" si="0"/>
        <v>45130</v>
      </c>
      <c r="U19" s="97" t="s">
        <v>13</v>
      </c>
      <c r="V19" s="196"/>
      <c r="W19" s="15"/>
      <c r="X19" s="80"/>
      <c r="Y19" s="13"/>
      <c r="Z19" s="15"/>
      <c r="AA19" s="13"/>
      <c r="AB19" s="13"/>
      <c r="AC19" s="13"/>
      <c r="AD19" s="13"/>
      <c r="AE19" s="13"/>
      <c r="AF19" s="13"/>
      <c r="AG19" s="13"/>
    </row>
    <row r="20" spans="1:33" ht="15.75" customHeight="1">
      <c r="A20" s="7"/>
      <c r="B20" s="16"/>
      <c r="C20" s="8" t="s">
        <v>56</v>
      </c>
      <c r="D20" s="76">
        <f>SUM(D16:G16,L16:P16)</f>
        <v>0</v>
      </c>
      <c r="E20" s="16"/>
      <c r="F20" s="77"/>
      <c r="G20" s="156" t="s">
        <v>57</v>
      </c>
      <c r="H20" s="156"/>
      <c r="I20" s="156"/>
      <c r="J20" s="156"/>
      <c r="K20" s="156"/>
      <c r="L20" s="78"/>
      <c r="M20" s="157" t="s">
        <v>58</v>
      </c>
      <c r="N20" s="157"/>
      <c r="O20" s="9"/>
      <c r="P20" s="81"/>
      <c r="Q20" s="9"/>
      <c r="R20" s="16"/>
      <c r="S20" s="13"/>
      <c r="T20" s="129">
        <f t="shared" si="0"/>
        <v>45144</v>
      </c>
      <c r="U20" s="13"/>
      <c r="V20" s="15"/>
      <c r="W20" s="15"/>
      <c r="X20" s="80"/>
      <c r="Y20" s="13"/>
      <c r="Z20" s="82"/>
      <c r="AA20" s="13"/>
      <c r="AB20" s="13"/>
      <c r="AC20" s="13"/>
      <c r="AD20" s="13"/>
      <c r="AE20" s="13"/>
      <c r="AF20" s="13"/>
      <c r="AG20" s="13"/>
    </row>
    <row r="21" spans="1:33" ht="12" customHeight="1">
      <c r="A21" s="7"/>
      <c r="B21" s="7"/>
      <c r="C21" s="7"/>
      <c r="D21" s="7"/>
      <c r="E21" s="16"/>
      <c r="F21" s="77"/>
      <c r="G21" s="83" t="s">
        <v>59</v>
      </c>
      <c r="H21" s="83"/>
      <c r="I21" s="21"/>
      <c r="J21" s="159" t="s">
        <v>60</v>
      </c>
      <c r="K21" s="159"/>
      <c r="L21" s="21"/>
      <c r="M21" s="158"/>
      <c r="N21" s="158"/>
      <c r="O21" s="21"/>
      <c r="P21" s="79"/>
      <c r="Q21" s="7"/>
      <c r="R21" s="7"/>
      <c r="S21" s="13"/>
      <c r="T21" s="129">
        <f t="shared" si="0"/>
        <v>45158</v>
      </c>
      <c r="U21" s="13"/>
      <c r="V21" s="15"/>
      <c r="W21" s="15"/>
      <c r="X21" s="80"/>
      <c r="Y21" s="13"/>
      <c r="Z21" s="82"/>
      <c r="AA21" s="13"/>
      <c r="AB21" s="13"/>
      <c r="AC21" s="13"/>
      <c r="AD21" s="13"/>
      <c r="AE21" s="13"/>
      <c r="AF21" s="13"/>
      <c r="AG21" s="13"/>
    </row>
    <row r="22" spans="1:33" ht="15.75" customHeight="1">
      <c r="A22" s="7"/>
      <c r="B22" s="7"/>
      <c r="C22" s="8" t="s">
        <v>61</v>
      </c>
      <c r="D22" s="84"/>
      <c r="E22" s="7"/>
      <c r="F22" s="85"/>
      <c r="G22" s="76"/>
      <c r="H22" s="72"/>
      <c r="I22" s="74"/>
      <c r="J22" s="171"/>
      <c r="K22" s="172"/>
      <c r="L22" s="78"/>
      <c r="M22" s="171"/>
      <c r="N22" s="173"/>
      <c r="O22" s="174"/>
      <c r="P22" s="175"/>
      <c r="Q22" s="75"/>
      <c r="R22" s="7"/>
      <c r="S22" s="13"/>
      <c r="T22" s="129">
        <f t="shared" si="0"/>
        <v>45172</v>
      </c>
      <c r="U22" s="13"/>
      <c r="V22" s="15"/>
      <c r="W22" s="15"/>
      <c r="X22" s="13"/>
      <c r="Y22" s="13"/>
      <c r="Z22" s="82"/>
      <c r="AA22" s="13"/>
      <c r="AB22" s="13"/>
      <c r="AC22" s="13"/>
      <c r="AD22" s="13"/>
      <c r="AE22" s="13"/>
      <c r="AF22" s="13"/>
      <c r="AG22" s="13"/>
    </row>
    <row r="23" spans="1:33" ht="12" customHeight="1" thickBot="1">
      <c r="A23" s="7"/>
      <c r="B23" s="7"/>
      <c r="C23" s="8"/>
      <c r="D23" s="73"/>
      <c r="E23" s="7"/>
      <c r="F23" s="86"/>
      <c r="G23" s="87"/>
      <c r="H23" s="87"/>
      <c r="I23" s="88"/>
      <c r="J23" s="87"/>
      <c r="K23" s="87"/>
      <c r="L23" s="89"/>
      <c r="M23" s="89"/>
      <c r="N23" s="89"/>
      <c r="O23" s="90"/>
      <c r="P23" s="91"/>
      <c r="Q23" s="75"/>
      <c r="R23" s="7"/>
      <c r="S23" s="13"/>
      <c r="T23" s="129">
        <f>T22+14</f>
        <v>45186</v>
      </c>
      <c r="U23" s="92"/>
      <c r="V23" s="13"/>
      <c r="W23" s="15"/>
      <c r="X23" s="13"/>
      <c r="Y23" s="13"/>
      <c r="Z23" s="152" t="s">
        <v>57</v>
      </c>
      <c r="AA23" s="152"/>
      <c r="AB23" s="13"/>
      <c r="AC23" s="13"/>
      <c r="AD23" s="13"/>
      <c r="AE23" s="13"/>
      <c r="AF23" s="13"/>
      <c r="AG23" s="13"/>
    </row>
    <row r="24" spans="1:33" ht="12" customHeight="1">
      <c r="A24" s="94" t="s">
        <v>62</v>
      </c>
      <c r="B24" s="7"/>
      <c r="C24" s="8"/>
      <c r="D24" s="8"/>
      <c r="E24" s="8"/>
      <c r="F24" s="8"/>
      <c r="G24" s="8"/>
      <c r="H24" s="8"/>
      <c r="I24" s="94"/>
      <c r="J24" s="16"/>
      <c r="K24" s="16"/>
      <c r="L24" s="16"/>
      <c r="M24" s="16"/>
      <c r="N24" s="7"/>
      <c r="O24" s="7"/>
      <c r="P24" s="7"/>
      <c r="Q24" s="7"/>
      <c r="R24" s="7"/>
      <c r="S24" s="95"/>
      <c r="T24" s="129">
        <f t="shared" si="0"/>
        <v>45200</v>
      </c>
      <c r="U24" s="13"/>
      <c r="V24" s="13"/>
      <c r="W24" s="15"/>
      <c r="X24" s="13"/>
      <c r="Y24" s="13"/>
      <c r="Z24" s="93" t="s">
        <v>63</v>
      </c>
      <c r="AA24" s="93" t="s">
        <v>64</v>
      </c>
      <c r="AB24" s="13"/>
      <c r="AC24" s="13"/>
      <c r="AD24" s="13"/>
      <c r="AE24" s="13"/>
      <c r="AF24" s="13"/>
      <c r="AG24" s="13"/>
    </row>
    <row r="25" spans="1:33" ht="12" customHeight="1">
      <c r="A25" s="7" t="s">
        <v>65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3"/>
      <c r="T25" s="129">
        <f t="shared" si="0"/>
        <v>45214</v>
      </c>
      <c r="U25" s="13"/>
      <c r="V25" s="13"/>
      <c r="W25" s="15"/>
      <c r="X25" s="13"/>
      <c r="Y25" s="13" t="b">
        <f>AND((D20+SUM(F9:F15))&gt;40,SUM(F9:F15)&gt;0,O3="X")</f>
        <v>0</v>
      </c>
      <c r="Z25" s="96">
        <f>IF(O3="X",F16+M16-J22,F16+M16)</f>
        <v>0</v>
      </c>
      <c r="AA25" s="96">
        <f>IF(G16+N16&lt;D16+L16,0,G16+N16-D16-L16)</f>
        <v>0</v>
      </c>
      <c r="AB25" s="13"/>
      <c r="AC25" s="13"/>
      <c r="AD25" s="13"/>
      <c r="AE25" s="13"/>
      <c r="AF25" s="13"/>
      <c r="AG25" s="13"/>
    </row>
    <row r="26" spans="1:33" ht="12" customHeight="1">
      <c r="A26" s="7"/>
      <c r="B26" s="7"/>
      <c r="C26" s="8"/>
      <c r="D26" s="73"/>
      <c r="E26" s="7"/>
      <c r="F26" s="7"/>
      <c r="G26" s="72"/>
      <c r="H26" s="72"/>
      <c r="I26" s="74"/>
      <c r="J26" s="72"/>
      <c r="K26" s="72"/>
      <c r="L26" s="16"/>
      <c r="M26" s="16"/>
      <c r="N26" s="16"/>
      <c r="O26" s="75"/>
      <c r="P26" s="75"/>
      <c r="Q26" s="75"/>
      <c r="R26" s="7"/>
      <c r="S26" s="97"/>
      <c r="T26" s="129">
        <f t="shared" si="0"/>
        <v>45228</v>
      </c>
      <c r="U26" s="13"/>
      <c r="V26" s="13"/>
      <c r="W26" s="15"/>
      <c r="X26" s="80"/>
      <c r="Y26" s="82"/>
      <c r="Z26" s="13"/>
      <c r="AA26" s="13"/>
      <c r="AB26" s="13"/>
      <c r="AC26" s="13"/>
      <c r="AD26" s="13"/>
      <c r="AE26" s="13"/>
      <c r="AF26" s="13"/>
      <c r="AG26" s="13"/>
    </row>
    <row r="27" spans="1:33" ht="12" customHeight="1">
      <c r="A27" s="94" t="s">
        <v>66</v>
      </c>
      <c r="B27" s="7"/>
      <c r="C27" s="7"/>
      <c r="D27" s="7"/>
      <c r="E27" s="8"/>
      <c r="F27" s="8"/>
      <c r="G27" s="8"/>
      <c r="H27" s="8"/>
      <c r="I27" s="94"/>
      <c r="J27" s="94"/>
      <c r="K27" s="94"/>
      <c r="L27" s="7"/>
      <c r="M27" s="7"/>
      <c r="N27" s="7"/>
      <c r="O27" s="8"/>
      <c r="P27" s="8"/>
      <c r="Q27" s="8"/>
      <c r="R27" s="8"/>
      <c r="S27" s="13"/>
      <c r="T27" s="129">
        <f t="shared" si="0"/>
        <v>45242</v>
      </c>
      <c r="U27" s="13"/>
      <c r="V27" s="13"/>
      <c r="W27" s="15"/>
      <c r="X27" s="80"/>
      <c r="Y27" s="13"/>
      <c r="Z27" s="82"/>
      <c r="AA27" s="13"/>
      <c r="AB27" s="13"/>
      <c r="AC27" s="13"/>
      <c r="AD27" s="13"/>
      <c r="AE27" s="13"/>
      <c r="AF27" s="13"/>
      <c r="AG27" s="13"/>
    </row>
    <row r="28" spans="1:33" ht="12" customHeight="1">
      <c r="A28" s="7" t="s">
        <v>67</v>
      </c>
      <c r="B28" s="7"/>
      <c r="C28" s="7"/>
      <c r="D28" s="7"/>
      <c r="E28" s="16"/>
      <c r="F28" s="16"/>
      <c r="G28" s="78"/>
      <c r="H28" s="78"/>
      <c r="I28" s="78"/>
      <c r="J28" s="94"/>
      <c r="K28" s="94"/>
      <c r="L28" s="16"/>
      <c r="M28" s="7"/>
      <c r="N28" s="7"/>
      <c r="O28" s="7"/>
      <c r="P28" s="7"/>
      <c r="Q28" s="7"/>
      <c r="R28" s="7"/>
      <c r="S28" s="98"/>
      <c r="T28" s="129">
        <f t="shared" si="0"/>
        <v>45256</v>
      </c>
      <c r="U28" s="13"/>
      <c r="V28" s="13"/>
      <c r="W28" s="15"/>
      <c r="X28" s="80"/>
      <c r="Y28" s="13"/>
      <c r="Z28" s="82"/>
      <c r="AA28" s="13"/>
      <c r="AB28" s="13"/>
      <c r="AC28" s="13"/>
      <c r="AD28" s="13"/>
      <c r="AE28" s="13"/>
      <c r="AF28" s="13"/>
      <c r="AG28" s="13"/>
    </row>
    <row r="29" spans="1:33" ht="12" customHeight="1">
      <c r="A29" s="7" t="s">
        <v>65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3"/>
      <c r="T29" s="129">
        <f t="shared" si="0"/>
        <v>45270</v>
      </c>
      <c r="U29" s="13"/>
      <c r="V29" s="13"/>
      <c r="W29" s="15"/>
      <c r="X29" s="80"/>
      <c r="Y29" s="13"/>
      <c r="Z29" s="82"/>
      <c r="AA29" s="13"/>
      <c r="AB29" s="13"/>
      <c r="AC29" s="13"/>
      <c r="AD29" s="13"/>
      <c r="AE29" s="13"/>
      <c r="AF29" s="13"/>
      <c r="AG29" s="13"/>
    </row>
    <row r="30" spans="1:33" ht="12" customHeight="1">
      <c r="A30" s="7"/>
      <c r="B30" s="7"/>
      <c r="C30" s="8"/>
      <c r="D30" s="73"/>
      <c r="E30" s="7"/>
      <c r="F30" s="7"/>
      <c r="G30" s="72"/>
      <c r="H30" s="72"/>
      <c r="I30" s="74"/>
      <c r="J30" s="72"/>
      <c r="K30" s="72"/>
      <c r="L30" s="16"/>
      <c r="M30" s="16"/>
      <c r="N30" s="16"/>
      <c r="O30" s="75"/>
      <c r="P30" s="75"/>
      <c r="Q30" s="75"/>
      <c r="R30" s="7"/>
      <c r="S30" s="99"/>
      <c r="T30" s="15"/>
      <c r="U30" s="13"/>
      <c r="V30" s="13"/>
      <c r="W30" s="93"/>
      <c r="X30" s="80"/>
      <c r="Y30" s="13"/>
      <c r="Z30" s="82"/>
      <c r="AA30" s="13"/>
      <c r="AB30" s="13"/>
      <c r="AC30" s="13"/>
      <c r="AD30" s="13"/>
      <c r="AE30" s="13"/>
      <c r="AF30" s="13"/>
      <c r="AG30" s="13"/>
    </row>
    <row r="31" spans="1:33" ht="12" customHeight="1">
      <c r="A31" s="7" t="s">
        <v>68</v>
      </c>
      <c r="B31" s="7"/>
      <c r="C31" s="7"/>
      <c r="D31" s="100" t="s">
        <v>69</v>
      </c>
      <c r="E31" s="100"/>
      <c r="F31" s="7"/>
      <c r="G31" s="7"/>
      <c r="H31" s="7"/>
      <c r="I31" s="101"/>
      <c r="J31" s="7"/>
      <c r="K31" s="7"/>
      <c r="L31" s="7"/>
      <c r="M31" s="7"/>
      <c r="N31" s="7"/>
      <c r="O31" s="7"/>
      <c r="P31" s="7"/>
      <c r="Q31" s="7"/>
      <c r="R31" s="21"/>
      <c r="S31" s="102"/>
      <c r="T31" s="15"/>
      <c r="U31" s="13"/>
      <c r="V31" s="13"/>
      <c r="W31" s="93"/>
      <c r="X31" s="80"/>
      <c r="Y31" s="13"/>
      <c r="Z31" s="82"/>
      <c r="AA31" s="13"/>
      <c r="AB31" s="13"/>
      <c r="AC31" s="13"/>
      <c r="AD31" s="13"/>
      <c r="AE31" s="13"/>
      <c r="AF31" s="13"/>
      <c r="AG31" s="13"/>
    </row>
    <row r="32" spans="1:33" s="111" customFormat="1" ht="12" customHeight="1">
      <c r="A32" s="103" t="s">
        <v>70</v>
      </c>
      <c r="B32" s="104"/>
      <c r="C32" s="104"/>
      <c r="D32" s="167"/>
      <c r="E32" s="167"/>
      <c r="F32" s="167"/>
      <c r="G32" s="168" t="s">
        <v>71</v>
      </c>
      <c r="H32" s="168"/>
      <c r="I32" s="168"/>
      <c r="J32" s="169"/>
      <c r="K32" s="170"/>
      <c r="L32" s="170"/>
      <c r="M32" s="170"/>
      <c r="N32" s="170"/>
      <c r="O32" s="170"/>
      <c r="P32" s="170"/>
      <c r="Q32" s="170"/>
      <c r="R32" s="170"/>
      <c r="S32" s="105"/>
      <c r="T32" s="106"/>
      <c r="U32" s="107"/>
      <c r="V32" s="108"/>
      <c r="W32" s="109"/>
      <c r="X32" s="106"/>
      <c r="Y32" s="108"/>
      <c r="Z32" s="110"/>
      <c r="AA32" s="108"/>
      <c r="AB32" s="108"/>
      <c r="AC32" s="108"/>
      <c r="AD32" s="108"/>
      <c r="AE32" s="108"/>
      <c r="AF32" s="108"/>
      <c r="AG32" s="108"/>
    </row>
    <row r="33" spans="1:33" s="111" customFormat="1" ht="12" customHeight="1">
      <c r="A33" s="103" t="s">
        <v>70</v>
      </c>
      <c r="B33" s="104"/>
      <c r="C33" s="104"/>
      <c r="D33" s="167"/>
      <c r="E33" s="167"/>
      <c r="F33" s="167"/>
      <c r="G33" s="168" t="s">
        <v>71</v>
      </c>
      <c r="H33" s="168"/>
      <c r="I33" s="168"/>
      <c r="J33" s="169"/>
      <c r="K33" s="170"/>
      <c r="L33" s="170"/>
      <c r="M33" s="170"/>
      <c r="N33" s="170"/>
      <c r="O33" s="170"/>
      <c r="P33" s="170"/>
      <c r="Q33" s="170"/>
      <c r="R33" s="170"/>
      <c r="S33" s="105"/>
      <c r="T33" s="106"/>
      <c r="U33" s="107"/>
      <c r="V33" s="108"/>
      <c r="W33" s="109"/>
      <c r="X33" s="106"/>
      <c r="Y33" s="108"/>
      <c r="Z33" s="110"/>
      <c r="AA33" s="108"/>
      <c r="AB33" s="108"/>
      <c r="AC33" s="108"/>
      <c r="AD33" s="108"/>
      <c r="AE33" s="108"/>
      <c r="AF33" s="108"/>
      <c r="AG33" s="108"/>
    </row>
    <row r="34" spans="1:33" s="111" customFormat="1" ht="12" customHeight="1">
      <c r="A34" s="103" t="s">
        <v>70</v>
      </c>
      <c r="B34" s="104"/>
      <c r="C34" s="104"/>
      <c r="D34" s="167"/>
      <c r="E34" s="167"/>
      <c r="F34" s="167"/>
      <c r="G34" s="168" t="s">
        <v>71</v>
      </c>
      <c r="H34" s="168"/>
      <c r="I34" s="168"/>
      <c r="J34" s="169"/>
      <c r="K34" s="170"/>
      <c r="L34" s="170"/>
      <c r="M34" s="170"/>
      <c r="N34" s="170"/>
      <c r="O34" s="170"/>
      <c r="P34" s="170"/>
      <c r="Q34" s="170"/>
      <c r="R34" s="170"/>
      <c r="S34" s="105"/>
      <c r="T34" s="106"/>
      <c r="U34" s="107"/>
      <c r="V34" s="108"/>
      <c r="W34" s="109"/>
      <c r="X34" s="106"/>
      <c r="Y34" s="108"/>
      <c r="Z34" s="110"/>
      <c r="AA34" s="108"/>
      <c r="AB34" s="108"/>
      <c r="AC34" s="108"/>
      <c r="AD34" s="108"/>
      <c r="AE34" s="108"/>
      <c r="AF34" s="108"/>
      <c r="AG34" s="108"/>
    </row>
    <row r="35" spans="1:33" ht="12" customHeight="1">
      <c r="A35" s="7" t="s">
        <v>72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21"/>
      <c r="S35" s="93"/>
      <c r="T35" s="15"/>
      <c r="U35" s="15"/>
      <c r="V35" s="92"/>
      <c r="W35" s="15"/>
      <c r="X35" s="92"/>
      <c r="Y35" s="92"/>
      <c r="Z35" s="15"/>
      <c r="AA35" s="13"/>
      <c r="AB35" s="13"/>
      <c r="AC35" s="13"/>
      <c r="AD35" s="13"/>
      <c r="AE35" s="13"/>
      <c r="AF35" s="13"/>
      <c r="AG35" s="13"/>
    </row>
    <row r="36" spans="1:33" ht="12" customHeight="1">
      <c r="A36" s="180" t="s">
        <v>73</v>
      </c>
      <c r="B36" s="180" t="s">
        <v>74</v>
      </c>
      <c r="C36" s="180" t="s">
        <v>75</v>
      </c>
      <c r="D36" s="180" t="s">
        <v>76</v>
      </c>
      <c r="E36" s="180" t="s">
        <v>77</v>
      </c>
      <c r="F36" s="181"/>
      <c r="G36" s="185" t="s">
        <v>78</v>
      </c>
      <c r="H36" s="176"/>
      <c r="I36" s="178" t="s">
        <v>79</v>
      </c>
      <c r="J36" s="180" t="s">
        <v>80</v>
      </c>
      <c r="K36" s="180"/>
      <c r="L36" s="180" t="s">
        <v>81</v>
      </c>
      <c r="M36" s="180" t="s">
        <v>82</v>
      </c>
      <c r="N36" s="184" t="s">
        <v>83</v>
      </c>
      <c r="O36" s="180" t="s">
        <v>84</v>
      </c>
      <c r="P36" s="181"/>
      <c r="Q36" s="181"/>
      <c r="R36" s="181"/>
      <c r="S36" s="93"/>
      <c r="T36" s="93"/>
      <c r="U36" s="15"/>
      <c r="V36" s="92"/>
      <c r="W36" s="15"/>
      <c r="X36" s="92"/>
      <c r="Y36" s="15"/>
      <c r="Z36" s="15"/>
      <c r="AA36" s="13"/>
      <c r="AB36" s="13"/>
      <c r="AC36" s="13"/>
      <c r="AD36" s="13"/>
      <c r="AE36" s="13"/>
      <c r="AF36" s="13"/>
      <c r="AG36" s="13"/>
    </row>
    <row r="37" spans="1:33" ht="19.5" customHeight="1">
      <c r="A37" s="181"/>
      <c r="B37" s="181"/>
      <c r="C37" s="181"/>
      <c r="D37" s="181"/>
      <c r="E37" s="181"/>
      <c r="F37" s="181"/>
      <c r="G37" s="186"/>
      <c r="H37" s="177"/>
      <c r="I37" s="179"/>
      <c r="J37" s="180"/>
      <c r="K37" s="180"/>
      <c r="L37" s="181"/>
      <c r="M37" s="181"/>
      <c r="N37" s="181"/>
      <c r="O37" s="181"/>
      <c r="P37" s="181"/>
      <c r="Q37" s="181"/>
      <c r="R37" s="181"/>
      <c r="S37" s="92"/>
      <c r="T37" s="112" t="s">
        <v>85</v>
      </c>
      <c r="U37" s="15"/>
      <c r="V37" s="92"/>
      <c r="W37" s="15"/>
      <c r="X37" s="92"/>
      <c r="Y37" s="15"/>
      <c r="Z37" s="15"/>
      <c r="AA37" s="13"/>
      <c r="AB37" s="13"/>
      <c r="AC37" s="13"/>
      <c r="AD37" s="13"/>
      <c r="AE37" s="13"/>
      <c r="AF37" s="13"/>
      <c r="AG37" s="13"/>
    </row>
    <row r="38" spans="1:33" ht="12" customHeight="1">
      <c r="A38" s="113">
        <f>B9</f>
        <v>44920</v>
      </c>
      <c r="B38" s="57"/>
      <c r="C38" s="57"/>
      <c r="D38" s="57"/>
      <c r="E38" s="151"/>
      <c r="F38" s="182"/>
      <c r="G38" s="114"/>
      <c r="H38" s="115"/>
      <c r="I38" s="116"/>
      <c r="J38" s="151"/>
      <c r="K38" s="151"/>
      <c r="L38" s="57"/>
      <c r="M38" s="57"/>
      <c r="N38" s="117"/>
      <c r="O38" s="183"/>
      <c r="P38" s="182"/>
      <c r="Q38" s="182"/>
      <c r="R38" s="182"/>
      <c r="S38" s="92"/>
      <c r="T38" s="61">
        <f aca="true" t="shared" si="13" ref="T38:T51">SUM(B38:N38)</f>
        <v>0</v>
      </c>
      <c r="U38" s="15"/>
      <c r="V38" s="92"/>
      <c r="W38" s="15"/>
      <c r="X38" s="92"/>
      <c r="Y38" s="13"/>
      <c r="Z38" s="82"/>
      <c r="AA38" s="13"/>
      <c r="AB38" s="13"/>
      <c r="AC38" s="13"/>
      <c r="AD38" s="13"/>
      <c r="AE38" s="13"/>
      <c r="AF38" s="13"/>
      <c r="AG38" s="13"/>
    </row>
    <row r="39" spans="1:33" ht="12" customHeight="1">
      <c r="A39" s="113">
        <f aca="true" t="shared" si="14" ref="A39:A51">A38+1</f>
        <v>44921</v>
      </c>
      <c r="B39" s="57"/>
      <c r="C39" s="57"/>
      <c r="D39" s="57"/>
      <c r="E39" s="151"/>
      <c r="F39" s="182"/>
      <c r="G39" s="57"/>
      <c r="H39" s="57"/>
      <c r="I39" s="57"/>
      <c r="J39" s="151"/>
      <c r="K39" s="151"/>
      <c r="L39" s="57"/>
      <c r="M39" s="57"/>
      <c r="N39" s="117"/>
      <c r="O39" s="183"/>
      <c r="P39" s="182"/>
      <c r="Q39" s="182"/>
      <c r="R39" s="182"/>
      <c r="S39" s="92"/>
      <c r="T39" s="61">
        <f t="shared" si="13"/>
        <v>0</v>
      </c>
      <c r="U39" s="15"/>
      <c r="V39" s="92"/>
      <c r="W39" s="15"/>
      <c r="X39" s="92" t="s">
        <v>18</v>
      </c>
      <c r="Y39" s="13"/>
      <c r="Z39" s="82"/>
      <c r="AA39" s="13"/>
      <c r="AB39" s="13"/>
      <c r="AC39" s="13"/>
      <c r="AD39" s="15" t="s">
        <v>20</v>
      </c>
      <c r="AE39" s="13"/>
      <c r="AF39" s="13"/>
      <c r="AG39" s="13"/>
    </row>
    <row r="40" spans="1:33" ht="12" customHeight="1">
      <c r="A40" s="113">
        <f t="shared" si="14"/>
        <v>44922</v>
      </c>
      <c r="B40" s="57"/>
      <c r="C40" s="57"/>
      <c r="D40" s="57"/>
      <c r="E40" s="151"/>
      <c r="F40" s="182"/>
      <c r="G40" s="57"/>
      <c r="H40" s="57"/>
      <c r="I40" s="57"/>
      <c r="J40" s="151"/>
      <c r="K40" s="151"/>
      <c r="L40" s="57"/>
      <c r="M40" s="57"/>
      <c r="N40" s="117"/>
      <c r="O40" s="183"/>
      <c r="P40" s="182"/>
      <c r="Q40" s="182"/>
      <c r="R40" s="182"/>
      <c r="S40" s="92"/>
      <c r="T40" s="61">
        <f t="shared" si="13"/>
        <v>0</v>
      </c>
      <c r="U40" s="15"/>
      <c r="V40" s="118">
        <f>B10</f>
        <v>44921</v>
      </c>
      <c r="W40" s="118">
        <f>B11</f>
        <v>44922</v>
      </c>
      <c r="X40" s="118">
        <f>B12</f>
        <v>44923</v>
      </c>
      <c r="Y40" s="118">
        <f>B13</f>
        <v>44924</v>
      </c>
      <c r="Z40" s="118">
        <f>B14</f>
        <v>44925</v>
      </c>
      <c r="AA40" s="15"/>
      <c r="AB40" s="118">
        <f>I10</f>
        <v>44928</v>
      </c>
      <c r="AC40" s="119">
        <f>I11</f>
        <v>44929</v>
      </c>
      <c r="AD40" s="118">
        <f>I12</f>
        <v>44930</v>
      </c>
      <c r="AE40" s="118">
        <f>I13</f>
        <v>44931</v>
      </c>
      <c r="AF40" s="118">
        <f>I14</f>
        <v>44932</v>
      </c>
      <c r="AG40" s="13"/>
    </row>
    <row r="41" spans="1:33" ht="12" customHeight="1">
      <c r="A41" s="113">
        <f t="shared" si="14"/>
        <v>44923</v>
      </c>
      <c r="B41" s="57"/>
      <c r="C41" s="57"/>
      <c r="D41" s="57"/>
      <c r="E41" s="151"/>
      <c r="F41" s="182"/>
      <c r="G41" s="57"/>
      <c r="H41" s="57"/>
      <c r="I41" s="57"/>
      <c r="J41" s="151"/>
      <c r="K41" s="151"/>
      <c r="L41" s="57"/>
      <c r="M41" s="57"/>
      <c r="N41" s="117"/>
      <c r="O41" s="183"/>
      <c r="P41" s="182"/>
      <c r="Q41" s="182"/>
      <c r="R41" s="182"/>
      <c r="S41" s="92"/>
      <c r="T41" s="61">
        <f t="shared" si="13"/>
        <v>0</v>
      </c>
      <c r="U41" s="15"/>
      <c r="V41" s="120">
        <f aca="true" t="shared" si="15" ref="V41:V56">IF(V$40-V4=0,1,0)</f>
        <v>0</v>
      </c>
      <c r="W41" s="120">
        <f aca="true" t="shared" si="16" ref="W41:W56">IF(W$40-V4=0,1,0)</f>
        <v>0</v>
      </c>
      <c r="X41" s="120">
        <f aca="true" t="shared" si="17" ref="X41:X56">IF(X$40-V4=0,1,0)</f>
        <v>0</v>
      </c>
      <c r="Y41" s="120">
        <f aca="true" t="shared" si="18" ref="Y41:Y56">IF(Y$40-V4=0,1,0)</f>
        <v>0</v>
      </c>
      <c r="Z41" s="120">
        <f aca="true" t="shared" si="19" ref="Z41:Z56">IF(Z$40-V4=0,1,0)</f>
        <v>0</v>
      </c>
      <c r="AA41" s="15"/>
      <c r="AB41" s="15">
        <f aca="true" t="shared" si="20" ref="AB41:AB56">IF(AB$40-V4=0,1,0)</f>
        <v>1</v>
      </c>
      <c r="AC41" s="92">
        <f aca="true" t="shared" si="21" ref="AC41:AC56">IF(AC$40-V4=0,1,0)</f>
        <v>0</v>
      </c>
      <c r="AD41" s="15">
        <f aca="true" t="shared" si="22" ref="AD41:AD56">IF(AD$40-V4=0,1,0)</f>
        <v>0</v>
      </c>
      <c r="AE41" s="15">
        <f aca="true" t="shared" si="23" ref="AE41:AE56">IF(AE$40-V4=0,1,0)</f>
        <v>0</v>
      </c>
      <c r="AF41" s="15">
        <f aca="true" t="shared" si="24" ref="AF41:AF56">IF(AF$40-V4=0,1,0)</f>
        <v>0</v>
      </c>
      <c r="AG41" s="13"/>
    </row>
    <row r="42" spans="1:33" ht="12" customHeight="1">
      <c r="A42" s="113">
        <f t="shared" si="14"/>
        <v>44924</v>
      </c>
      <c r="B42" s="57"/>
      <c r="C42" s="57"/>
      <c r="D42" s="57"/>
      <c r="E42" s="151"/>
      <c r="F42" s="182"/>
      <c r="G42" s="57"/>
      <c r="H42" s="57"/>
      <c r="I42" s="57"/>
      <c r="J42" s="151"/>
      <c r="K42" s="151"/>
      <c r="L42" s="57"/>
      <c r="M42" s="57"/>
      <c r="N42" s="117"/>
      <c r="O42" s="183"/>
      <c r="P42" s="182"/>
      <c r="Q42" s="182"/>
      <c r="R42" s="182"/>
      <c r="S42" s="92"/>
      <c r="T42" s="61">
        <f t="shared" si="13"/>
        <v>0</v>
      </c>
      <c r="U42" s="15"/>
      <c r="V42" s="120">
        <f t="shared" si="15"/>
        <v>0</v>
      </c>
      <c r="W42" s="120">
        <f t="shared" si="16"/>
        <v>0</v>
      </c>
      <c r="X42" s="120">
        <f t="shared" si="17"/>
        <v>0</v>
      </c>
      <c r="Y42" s="120">
        <f t="shared" si="18"/>
        <v>0</v>
      </c>
      <c r="Z42" s="120">
        <f t="shared" si="19"/>
        <v>0</v>
      </c>
      <c r="AA42" s="15"/>
      <c r="AB42" s="15">
        <f t="shared" si="20"/>
        <v>0</v>
      </c>
      <c r="AC42" s="92">
        <f t="shared" si="21"/>
        <v>0</v>
      </c>
      <c r="AD42" s="15">
        <f t="shared" si="22"/>
        <v>0</v>
      </c>
      <c r="AE42" s="15">
        <f t="shared" si="23"/>
        <v>0</v>
      </c>
      <c r="AF42" s="15">
        <f t="shared" si="24"/>
        <v>0</v>
      </c>
      <c r="AG42" s="13"/>
    </row>
    <row r="43" spans="1:33" ht="12" customHeight="1">
      <c r="A43" s="113">
        <f t="shared" si="14"/>
        <v>44925</v>
      </c>
      <c r="B43" s="57"/>
      <c r="C43" s="57"/>
      <c r="D43" s="57"/>
      <c r="E43" s="151"/>
      <c r="F43" s="182"/>
      <c r="G43" s="57"/>
      <c r="H43" s="57"/>
      <c r="I43" s="57"/>
      <c r="J43" s="151"/>
      <c r="K43" s="151"/>
      <c r="L43" s="57"/>
      <c r="M43" s="57"/>
      <c r="N43" s="117"/>
      <c r="O43" s="183"/>
      <c r="P43" s="182"/>
      <c r="Q43" s="182"/>
      <c r="R43" s="182"/>
      <c r="S43" s="92"/>
      <c r="T43" s="61">
        <f t="shared" si="13"/>
        <v>0</v>
      </c>
      <c r="U43" s="15"/>
      <c r="V43" s="120">
        <f t="shared" si="15"/>
        <v>0</v>
      </c>
      <c r="W43" s="120">
        <f t="shared" si="16"/>
        <v>0</v>
      </c>
      <c r="X43" s="120">
        <f t="shared" si="17"/>
        <v>0</v>
      </c>
      <c r="Y43" s="120">
        <f t="shared" si="18"/>
        <v>0</v>
      </c>
      <c r="Z43" s="120">
        <f t="shared" si="19"/>
        <v>0</v>
      </c>
      <c r="AA43" s="93"/>
      <c r="AB43" s="15">
        <f t="shared" si="20"/>
        <v>0</v>
      </c>
      <c r="AC43" s="92">
        <f t="shared" si="21"/>
        <v>0</v>
      </c>
      <c r="AD43" s="15">
        <f t="shared" si="22"/>
        <v>0</v>
      </c>
      <c r="AE43" s="15">
        <f t="shared" si="23"/>
        <v>0</v>
      </c>
      <c r="AF43" s="15">
        <f t="shared" si="24"/>
        <v>0</v>
      </c>
      <c r="AG43" s="13"/>
    </row>
    <row r="44" spans="1:33" ht="12" customHeight="1">
      <c r="A44" s="113">
        <f t="shared" si="14"/>
        <v>44926</v>
      </c>
      <c r="B44" s="57"/>
      <c r="C44" s="57"/>
      <c r="D44" s="57"/>
      <c r="E44" s="151"/>
      <c r="F44" s="182"/>
      <c r="G44" s="57"/>
      <c r="H44" s="57"/>
      <c r="I44" s="57"/>
      <c r="J44" s="151"/>
      <c r="K44" s="151"/>
      <c r="L44" s="57"/>
      <c r="M44" s="57"/>
      <c r="N44" s="117"/>
      <c r="O44" s="183"/>
      <c r="P44" s="182"/>
      <c r="Q44" s="182"/>
      <c r="R44" s="182"/>
      <c r="S44" s="13"/>
      <c r="T44" s="61">
        <f t="shared" si="13"/>
        <v>0</v>
      </c>
      <c r="U44" s="15"/>
      <c r="V44" s="120">
        <f t="shared" si="15"/>
        <v>0</v>
      </c>
      <c r="W44" s="120">
        <f t="shared" si="16"/>
        <v>0</v>
      </c>
      <c r="X44" s="120">
        <f t="shared" si="17"/>
        <v>0</v>
      </c>
      <c r="Y44" s="120">
        <f t="shared" si="18"/>
        <v>0</v>
      </c>
      <c r="Z44" s="120">
        <f t="shared" si="19"/>
        <v>0</v>
      </c>
      <c r="AA44" s="15"/>
      <c r="AB44" s="15">
        <f t="shared" si="20"/>
        <v>0</v>
      </c>
      <c r="AC44" s="92">
        <f t="shared" si="21"/>
        <v>0</v>
      </c>
      <c r="AD44" s="15">
        <f t="shared" si="22"/>
        <v>0</v>
      </c>
      <c r="AE44" s="15">
        <f t="shared" si="23"/>
        <v>0</v>
      </c>
      <c r="AF44" s="15">
        <f t="shared" si="24"/>
        <v>0</v>
      </c>
      <c r="AG44" s="13"/>
    </row>
    <row r="45" spans="1:33" ht="13.5" customHeight="1">
      <c r="A45" s="113">
        <f t="shared" si="14"/>
        <v>44927</v>
      </c>
      <c r="B45" s="57"/>
      <c r="C45" s="57"/>
      <c r="D45" s="57"/>
      <c r="E45" s="151"/>
      <c r="F45" s="182"/>
      <c r="G45" s="57"/>
      <c r="H45" s="57"/>
      <c r="I45" s="57"/>
      <c r="J45" s="151"/>
      <c r="K45" s="151"/>
      <c r="L45" s="57"/>
      <c r="M45" s="57"/>
      <c r="N45" s="117"/>
      <c r="O45" s="183"/>
      <c r="P45" s="182"/>
      <c r="Q45" s="182"/>
      <c r="R45" s="182"/>
      <c r="S45" s="13"/>
      <c r="T45" s="61">
        <f t="shared" si="13"/>
        <v>0</v>
      </c>
      <c r="U45" s="15"/>
      <c r="V45" s="120">
        <f t="shared" si="15"/>
        <v>0</v>
      </c>
      <c r="W45" s="120">
        <f t="shared" si="16"/>
        <v>0</v>
      </c>
      <c r="X45" s="120">
        <f t="shared" si="17"/>
        <v>0</v>
      </c>
      <c r="Y45" s="120">
        <f t="shared" si="18"/>
        <v>0</v>
      </c>
      <c r="Z45" s="120">
        <f t="shared" si="19"/>
        <v>0</v>
      </c>
      <c r="AA45" s="15"/>
      <c r="AB45" s="15">
        <f t="shared" si="20"/>
        <v>0</v>
      </c>
      <c r="AC45" s="92">
        <f t="shared" si="21"/>
        <v>0</v>
      </c>
      <c r="AD45" s="15">
        <f t="shared" si="22"/>
        <v>0</v>
      </c>
      <c r="AE45" s="15">
        <f t="shared" si="23"/>
        <v>0</v>
      </c>
      <c r="AF45" s="15">
        <f t="shared" si="24"/>
        <v>0</v>
      </c>
      <c r="AG45" s="13"/>
    </row>
    <row r="46" spans="1:33" ht="12" customHeight="1">
      <c r="A46" s="113">
        <f t="shared" si="14"/>
        <v>44928</v>
      </c>
      <c r="B46" s="57"/>
      <c r="C46" s="57"/>
      <c r="D46" s="57"/>
      <c r="E46" s="151"/>
      <c r="F46" s="182"/>
      <c r="G46" s="57"/>
      <c r="H46" s="57"/>
      <c r="I46" s="57"/>
      <c r="J46" s="151"/>
      <c r="K46" s="151"/>
      <c r="L46" s="57"/>
      <c r="M46" s="57"/>
      <c r="N46" s="117"/>
      <c r="O46" s="183"/>
      <c r="P46" s="182"/>
      <c r="Q46" s="182"/>
      <c r="R46" s="182"/>
      <c r="S46" s="13"/>
      <c r="T46" s="61">
        <f t="shared" si="13"/>
        <v>0</v>
      </c>
      <c r="U46" s="15"/>
      <c r="V46" s="120">
        <f t="shared" si="15"/>
        <v>0</v>
      </c>
      <c r="W46" s="120">
        <f t="shared" si="16"/>
        <v>0</v>
      </c>
      <c r="X46" s="120">
        <f t="shared" si="17"/>
        <v>0</v>
      </c>
      <c r="Y46" s="120">
        <f t="shared" si="18"/>
        <v>0</v>
      </c>
      <c r="Z46" s="120">
        <f t="shared" si="19"/>
        <v>0</v>
      </c>
      <c r="AA46" s="15"/>
      <c r="AB46" s="15">
        <f t="shared" si="20"/>
        <v>0</v>
      </c>
      <c r="AC46" s="92">
        <f t="shared" si="21"/>
        <v>0</v>
      </c>
      <c r="AD46" s="15">
        <f t="shared" si="22"/>
        <v>0</v>
      </c>
      <c r="AE46" s="15">
        <f t="shared" si="23"/>
        <v>0</v>
      </c>
      <c r="AF46" s="15">
        <f t="shared" si="24"/>
        <v>0</v>
      </c>
      <c r="AG46" s="13"/>
    </row>
    <row r="47" spans="1:33" ht="12" customHeight="1">
      <c r="A47" s="113">
        <f t="shared" si="14"/>
        <v>44929</v>
      </c>
      <c r="B47" s="57"/>
      <c r="C47" s="57"/>
      <c r="D47" s="57"/>
      <c r="E47" s="151"/>
      <c r="F47" s="182"/>
      <c r="G47" s="57"/>
      <c r="H47" s="57"/>
      <c r="I47" s="57"/>
      <c r="J47" s="151"/>
      <c r="K47" s="151"/>
      <c r="L47" s="57"/>
      <c r="M47" s="57"/>
      <c r="N47" s="117"/>
      <c r="O47" s="183"/>
      <c r="P47" s="182"/>
      <c r="Q47" s="182"/>
      <c r="R47" s="182"/>
      <c r="S47" s="98"/>
      <c r="T47" s="61">
        <f t="shared" si="13"/>
        <v>0</v>
      </c>
      <c r="U47" s="15"/>
      <c r="V47" s="120">
        <f t="shared" si="15"/>
        <v>0</v>
      </c>
      <c r="W47" s="120">
        <f t="shared" si="16"/>
        <v>0</v>
      </c>
      <c r="X47" s="120">
        <f t="shared" si="17"/>
        <v>0</v>
      </c>
      <c r="Y47" s="120">
        <f t="shared" si="18"/>
        <v>0</v>
      </c>
      <c r="Z47" s="120">
        <f t="shared" si="19"/>
        <v>0</v>
      </c>
      <c r="AA47" s="15"/>
      <c r="AB47" s="15">
        <f t="shared" si="20"/>
        <v>0</v>
      </c>
      <c r="AC47" s="92">
        <f t="shared" si="21"/>
        <v>0</v>
      </c>
      <c r="AD47" s="15">
        <f t="shared" si="22"/>
        <v>0</v>
      </c>
      <c r="AE47" s="15">
        <f t="shared" si="23"/>
        <v>0</v>
      </c>
      <c r="AF47" s="15">
        <f t="shared" si="24"/>
        <v>0</v>
      </c>
      <c r="AG47" s="13"/>
    </row>
    <row r="48" spans="1:33" ht="12" customHeight="1">
      <c r="A48" s="113">
        <f t="shared" si="14"/>
        <v>44930</v>
      </c>
      <c r="B48" s="57"/>
      <c r="C48" s="57"/>
      <c r="D48" s="57"/>
      <c r="E48" s="151"/>
      <c r="F48" s="182"/>
      <c r="G48" s="57"/>
      <c r="H48" s="57"/>
      <c r="I48" s="57"/>
      <c r="J48" s="151"/>
      <c r="K48" s="151"/>
      <c r="L48" s="57"/>
      <c r="M48" s="57"/>
      <c r="N48" s="117"/>
      <c r="O48" s="183"/>
      <c r="P48" s="182"/>
      <c r="Q48" s="182"/>
      <c r="R48" s="182"/>
      <c r="S48" s="98"/>
      <c r="T48" s="61">
        <f t="shared" si="13"/>
        <v>0</v>
      </c>
      <c r="U48" s="15"/>
      <c r="V48" s="120">
        <f t="shared" si="15"/>
        <v>0</v>
      </c>
      <c r="W48" s="120">
        <f t="shared" si="16"/>
        <v>0</v>
      </c>
      <c r="X48" s="120">
        <f t="shared" si="17"/>
        <v>0</v>
      </c>
      <c r="Y48" s="120">
        <f t="shared" si="18"/>
        <v>0</v>
      </c>
      <c r="Z48" s="120">
        <f t="shared" si="19"/>
        <v>0</v>
      </c>
      <c r="AA48" s="15"/>
      <c r="AB48" s="15">
        <f t="shared" si="20"/>
        <v>0</v>
      </c>
      <c r="AC48" s="92">
        <f t="shared" si="21"/>
        <v>0</v>
      </c>
      <c r="AD48" s="15">
        <f t="shared" si="22"/>
        <v>0</v>
      </c>
      <c r="AE48" s="15">
        <f t="shared" si="23"/>
        <v>0</v>
      </c>
      <c r="AF48" s="15">
        <f t="shared" si="24"/>
        <v>0</v>
      </c>
      <c r="AG48" s="13"/>
    </row>
    <row r="49" spans="1:33" ht="15" customHeight="1">
      <c r="A49" s="113">
        <f t="shared" si="14"/>
        <v>44931</v>
      </c>
      <c r="B49" s="57"/>
      <c r="C49" s="57"/>
      <c r="D49" s="57"/>
      <c r="E49" s="151"/>
      <c r="F49" s="182"/>
      <c r="G49" s="57"/>
      <c r="H49" s="57"/>
      <c r="I49" s="57"/>
      <c r="J49" s="151"/>
      <c r="K49" s="151"/>
      <c r="L49" s="57"/>
      <c r="M49" s="57"/>
      <c r="N49" s="117"/>
      <c r="O49" s="183"/>
      <c r="P49" s="182"/>
      <c r="Q49" s="182"/>
      <c r="R49" s="182"/>
      <c r="S49" s="13"/>
      <c r="T49" s="61">
        <f t="shared" si="13"/>
        <v>0</v>
      </c>
      <c r="U49" s="15"/>
      <c r="V49" s="120">
        <f t="shared" si="15"/>
        <v>0</v>
      </c>
      <c r="W49" s="120">
        <f t="shared" si="16"/>
        <v>0</v>
      </c>
      <c r="X49" s="120">
        <f t="shared" si="17"/>
        <v>0</v>
      </c>
      <c r="Y49" s="120">
        <f t="shared" si="18"/>
        <v>0</v>
      </c>
      <c r="Z49" s="120">
        <f t="shared" si="19"/>
        <v>0</v>
      </c>
      <c r="AA49" s="15"/>
      <c r="AB49" s="15">
        <f t="shared" si="20"/>
        <v>0</v>
      </c>
      <c r="AC49" s="92">
        <f t="shared" si="21"/>
        <v>0</v>
      </c>
      <c r="AD49" s="15">
        <f t="shared" si="22"/>
        <v>0</v>
      </c>
      <c r="AE49" s="15">
        <f t="shared" si="23"/>
        <v>0</v>
      </c>
      <c r="AF49" s="15">
        <f t="shared" si="24"/>
        <v>0</v>
      </c>
      <c r="AG49" s="13"/>
    </row>
    <row r="50" spans="1:33" ht="12" customHeight="1">
      <c r="A50" s="113">
        <f t="shared" si="14"/>
        <v>44932</v>
      </c>
      <c r="B50" s="57"/>
      <c r="C50" s="57"/>
      <c r="D50" s="57"/>
      <c r="E50" s="151"/>
      <c r="F50" s="182"/>
      <c r="G50" s="57"/>
      <c r="H50" s="57"/>
      <c r="I50" s="57"/>
      <c r="J50" s="151"/>
      <c r="K50" s="151"/>
      <c r="L50" s="57"/>
      <c r="M50" s="57"/>
      <c r="N50" s="117"/>
      <c r="O50" s="183"/>
      <c r="P50" s="182"/>
      <c r="Q50" s="182"/>
      <c r="R50" s="182"/>
      <c r="S50" s="13"/>
      <c r="T50" s="61">
        <f t="shared" si="13"/>
        <v>0</v>
      </c>
      <c r="U50" s="15"/>
      <c r="V50" s="120">
        <f t="shared" si="15"/>
        <v>0</v>
      </c>
      <c r="W50" s="120">
        <f t="shared" si="16"/>
        <v>0</v>
      </c>
      <c r="X50" s="120">
        <f t="shared" si="17"/>
        <v>0</v>
      </c>
      <c r="Y50" s="120">
        <f t="shared" si="18"/>
        <v>0</v>
      </c>
      <c r="Z50" s="120">
        <f t="shared" si="19"/>
        <v>0</v>
      </c>
      <c r="AA50" s="15"/>
      <c r="AB50" s="15">
        <f t="shared" si="20"/>
        <v>0</v>
      </c>
      <c r="AC50" s="92">
        <f t="shared" si="21"/>
        <v>0</v>
      </c>
      <c r="AD50" s="15">
        <f t="shared" si="22"/>
        <v>0</v>
      </c>
      <c r="AE50" s="15">
        <f t="shared" si="23"/>
        <v>0</v>
      </c>
      <c r="AF50" s="15">
        <f t="shared" si="24"/>
        <v>0</v>
      </c>
      <c r="AG50" s="13"/>
    </row>
    <row r="51" spans="1:33" ht="12" customHeight="1">
      <c r="A51" s="113">
        <f t="shared" si="14"/>
        <v>44933</v>
      </c>
      <c r="B51" s="57"/>
      <c r="C51" s="57"/>
      <c r="D51" s="57"/>
      <c r="E51" s="151"/>
      <c r="F51" s="182"/>
      <c r="G51" s="57"/>
      <c r="H51" s="57"/>
      <c r="I51" s="57"/>
      <c r="J51" s="151"/>
      <c r="K51" s="151"/>
      <c r="L51" s="57"/>
      <c r="M51" s="57"/>
      <c r="N51" s="117"/>
      <c r="O51" s="183"/>
      <c r="P51" s="182"/>
      <c r="Q51" s="182"/>
      <c r="R51" s="182"/>
      <c r="S51" s="13"/>
      <c r="T51" s="61">
        <f t="shared" si="13"/>
        <v>0</v>
      </c>
      <c r="U51" s="93"/>
      <c r="V51" s="120">
        <f t="shared" si="15"/>
        <v>0</v>
      </c>
      <c r="W51" s="120">
        <f t="shared" si="16"/>
        <v>0</v>
      </c>
      <c r="X51" s="120">
        <f t="shared" si="17"/>
        <v>0</v>
      </c>
      <c r="Y51" s="120">
        <f t="shared" si="18"/>
        <v>0</v>
      </c>
      <c r="Z51" s="120">
        <f t="shared" si="19"/>
        <v>0</v>
      </c>
      <c r="AA51" s="15"/>
      <c r="AB51" s="15">
        <f t="shared" si="20"/>
        <v>0</v>
      </c>
      <c r="AC51" s="92">
        <f t="shared" si="21"/>
        <v>0</v>
      </c>
      <c r="AD51" s="15">
        <f t="shared" si="22"/>
        <v>0</v>
      </c>
      <c r="AE51" s="15">
        <f t="shared" si="23"/>
        <v>0</v>
      </c>
      <c r="AF51" s="15">
        <f t="shared" si="24"/>
        <v>0</v>
      </c>
      <c r="AG51" s="13"/>
    </row>
    <row r="52" spans="1:33" ht="12" customHeight="1">
      <c r="A52" s="121" t="s">
        <v>86</v>
      </c>
      <c r="B52" s="76"/>
      <c r="C52" s="76"/>
      <c r="D52" s="76"/>
      <c r="E52" s="187"/>
      <c r="F52" s="187"/>
      <c r="G52" s="76"/>
      <c r="H52" s="76"/>
      <c r="I52" s="76"/>
      <c r="J52" s="187"/>
      <c r="K52" s="187"/>
      <c r="L52" s="76"/>
      <c r="M52" s="76"/>
      <c r="N52" s="84"/>
      <c r="O52" s="188"/>
      <c r="P52" s="189"/>
      <c r="Q52" s="189"/>
      <c r="R52" s="190"/>
      <c r="S52" s="13"/>
      <c r="T52" s="15"/>
      <c r="U52" s="13"/>
      <c r="V52" s="120">
        <f t="shared" si="15"/>
        <v>0</v>
      </c>
      <c r="W52" s="120">
        <f t="shared" si="16"/>
        <v>0</v>
      </c>
      <c r="X52" s="120">
        <f t="shared" si="17"/>
        <v>0</v>
      </c>
      <c r="Y52" s="120">
        <f t="shared" si="18"/>
        <v>0</v>
      </c>
      <c r="Z52" s="120">
        <f t="shared" si="19"/>
        <v>0</v>
      </c>
      <c r="AA52" s="15"/>
      <c r="AB52" s="15">
        <f t="shared" si="20"/>
        <v>0</v>
      </c>
      <c r="AC52" s="92">
        <f t="shared" si="21"/>
        <v>0</v>
      </c>
      <c r="AD52" s="15">
        <f t="shared" si="22"/>
        <v>0</v>
      </c>
      <c r="AE52" s="15">
        <f t="shared" si="23"/>
        <v>0</v>
      </c>
      <c r="AF52" s="15">
        <f t="shared" si="24"/>
        <v>0</v>
      </c>
      <c r="AG52" s="13"/>
    </row>
    <row r="53" spans="1:33" ht="12" customHeight="1">
      <c r="A53" s="7"/>
      <c r="B53" s="7"/>
      <c r="C53" s="8"/>
      <c r="D53" s="73"/>
      <c r="E53" s="7"/>
      <c r="F53" s="7"/>
      <c r="G53" s="72"/>
      <c r="H53" s="72"/>
      <c r="I53" s="74"/>
      <c r="J53" s="72"/>
      <c r="K53" s="72"/>
      <c r="L53" s="16"/>
      <c r="M53" s="16"/>
      <c r="N53" s="16"/>
      <c r="O53" s="75"/>
      <c r="P53" s="75"/>
      <c r="Q53" s="75"/>
      <c r="R53" s="7"/>
      <c r="S53" s="13"/>
      <c r="T53" s="15"/>
      <c r="U53" s="13"/>
      <c r="V53" s="120">
        <f t="shared" si="15"/>
        <v>0</v>
      </c>
      <c r="W53" s="120">
        <f t="shared" si="16"/>
        <v>0</v>
      </c>
      <c r="X53" s="120">
        <f t="shared" si="17"/>
        <v>0</v>
      </c>
      <c r="Y53" s="120">
        <f t="shared" si="18"/>
        <v>0</v>
      </c>
      <c r="Z53" s="120">
        <f t="shared" si="19"/>
        <v>0</v>
      </c>
      <c r="AA53" s="15"/>
      <c r="AB53" s="15">
        <f t="shared" si="20"/>
        <v>0</v>
      </c>
      <c r="AC53" s="92">
        <f t="shared" si="21"/>
        <v>0</v>
      </c>
      <c r="AD53" s="15">
        <f t="shared" si="22"/>
        <v>0</v>
      </c>
      <c r="AE53" s="15">
        <f t="shared" si="23"/>
        <v>0</v>
      </c>
      <c r="AF53" s="15">
        <f t="shared" si="24"/>
        <v>0</v>
      </c>
      <c r="AG53" s="13"/>
    </row>
    <row r="54" spans="1:33" ht="12" customHeight="1">
      <c r="A54" s="122" t="s">
        <v>87</v>
      </c>
      <c r="B54" s="123"/>
      <c r="C54" s="17"/>
      <c r="D54" s="17"/>
      <c r="E54" s="17"/>
      <c r="F54" s="17"/>
      <c r="G54" s="17"/>
      <c r="H54" s="17"/>
      <c r="I54" s="17"/>
      <c r="J54" s="192"/>
      <c r="K54" s="192"/>
      <c r="L54" s="192"/>
      <c r="M54" s="192"/>
      <c r="N54" s="192"/>
      <c r="O54" s="192"/>
      <c r="P54" s="192"/>
      <c r="Q54" s="192"/>
      <c r="R54" s="192"/>
      <c r="S54" s="13"/>
      <c r="T54" s="15"/>
      <c r="U54" s="13"/>
      <c r="V54" s="120">
        <f t="shared" si="15"/>
        <v>0</v>
      </c>
      <c r="W54" s="120">
        <f t="shared" si="16"/>
        <v>0</v>
      </c>
      <c r="X54" s="120">
        <f t="shared" si="17"/>
        <v>0</v>
      </c>
      <c r="Y54" s="120">
        <f t="shared" si="18"/>
        <v>0</v>
      </c>
      <c r="Z54" s="120">
        <f t="shared" si="19"/>
        <v>0</v>
      </c>
      <c r="AA54" s="15"/>
      <c r="AB54" s="15">
        <f t="shared" si="20"/>
        <v>0</v>
      </c>
      <c r="AC54" s="92">
        <f t="shared" si="21"/>
        <v>0</v>
      </c>
      <c r="AD54" s="15">
        <f t="shared" si="22"/>
        <v>0</v>
      </c>
      <c r="AE54" s="15">
        <f t="shared" si="23"/>
        <v>0</v>
      </c>
      <c r="AF54" s="15">
        <f t="shared" si="24"/>
        <v>0</v>
      </c>
      <c r="AG54" s="13"/>
    </row>
    <row r="55" spans="1:33" ht="12" customHeight="1">
      <c r="A55" s="7" t="s">
        <v>88</v>
      </c>
      <c r="B55" s="7"/>
      <c r="C55" s="7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3"/>
      <c r="T55" s="15"/>
      <c r="U55" s="13"/>
      <c r="V55" s="120">
        <f t="shared" si="15"/>
        <v>0</v>
      </c>
      <c r="W55" s="120">
        <f t="shared" si="16"/>
        <v>0</v>
      </c>
      <c r="X55" s="120">
        <f t="shared" si="17"/>
        <v>0</v>
      </c>
      <c r="Y55" s="120">
        <f t="shared" si="18"/>
        <v>0</v>
      </c>
      <c r="Z55" s="120">
        <f t="shared" si="19"/>
        <v>0</v>
      </c>
      <c r="AA55" s="15"/>
      <c r="AB55" s="15">
        <f t="shared" si="20"/>
        <v>0</v>
      </c>
      <c r="AC55" s="92">
        <f t="shared" si="21"/>
        <v>0</v>
      </c>
      <c r="AD55" s="15">
        <f t="shared" si="22"/>
        <v>0</v>
      </c>
      <c r="AE55" s="15">
        <f t="shared" si="23"/>
        <v>0</v>
      </c>
      <c r="AF55" s="15">
        <f t="shared" si="24"/>
        <v>0</v>
      </c>
      <c r="AG55" s="13"/>
    </row>
    <row r="56" spans="1:33" ht="12" customHeight="1">
      <c r="A56" s="7" t="s">
        <v>89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13"/>
      <c r="T56" s="15"/>
      <c r="U56" s="13"/>
      <c r="V56" s="124">
        <f t="shared" si="15"/>
        <v>0</v>
      </c>
      <c r="W56" s="124">
        <f t="shared" si="16"/>
        <v>0</v>
      </c>
      <c r="X56" s="124">
        <f t="shared" si="17"/>
        <v>0</v>
      </c>
      <c r="Y56" s="124">
        <f t="shared" si="18"/>
        <v>0</v>
      </c>
      <c r="Z56" s="124">
        <f t="shared" si="19"/>
        <v>0</v>
      </c>
      <c r="AA56" s="125"/>
      <c r="AB56" s="125">
        <f t="shared" si="20"/>
        <v>0</v>
      </c>
      <c r="AC56" s="126">
        <f t="shared" si="21"/>
        <v>0</v>
      </c>
      <c r="AD56" s="125">
        <f t="shared" si="22"/>
        <v>0</v>
      </c>
      <c r="AE56" s="125">
        <f t="shared" si="23"/>
        <v>0</v>
      </c>
      <c r="AF56" s="125">
        <f t="shared" si="24"/>
        <v>0</v>
      </c>
      <c r="AG56" s="13"/>
    </row>
    <row r="57" spans="1:33" ht="12" customHeight="1">
      <c r="A57" s="7" t="s">
        <v>90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13"/>
      <c r="T57" s="15"/>
      <c r="U57" s="13"/>
      <c r="V57" s="127">
        <f>SUM(V51:V56)</f>
        <v>0</v>
      </c>
      <c r="W57" s="127">
        <f>SUM(W41:W56)</f>
        <v>0</v>
      </c>
      <c r="X57" s="127">
        <f>SUM(X41:X56)</f>
        <v>0</v>
      </c>
      <c r="Y57" s="127">
        <f>SUM(Y41:Y56)</f>
        <v>0</v>
      </c>
      <c r="Z57" s="127">
        <f>SUM(Z41:Z56)</f>
        <v>0</v>
      </c>
      <c r="AA57" s="127"/>
      <c r="AB57" s="127">
        <f>SUM(AB41:AB56)</f>
        <v>1</v>
      </c>
      <c r="AC57" s="127">
        <f>SUM(AC41:AC56)</f>
        <v>0</v>
      </c>
      <c r="AD57" s="127">
        <f>SUM(AD41:AD56)</f>
        <v>0</v>
      </c>
      <c r="AE57" s="127">
        <f>SUM(AE41:AE56)</f>
        <v>0</v>
      </c>
      <c r="AF57" s="127">
        <f>SUM(AF41:AF56)</f>
        <v>0</v>
      </c>
      <c r="AG57" s="13"/>
    </row>
    <row r="58" spans="1:33" ht="12" customHeight="1">
      <c r="A58" s="7" t="s">
        <v>91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13"/>
      <c r="T58" s="15"/>
      <c r="U58" s="13"/>
      <c r="V58" s="15"/>
      <c r="W58" s="15"/>
      <c r="X58" s="15"/>
      <c r="Y58" s="13"/>
      <c r="Z58" s="15"/>
      <c r="AA58" s="13"/>
      <c r="AB58" s="13"/>
      <c r="AC58" s="13"/>
      <c r="AD58" s="13"/>
      <c r="AE58" s="13"/>
      <c r="AF58" s="13"/>
      <c r="AG58" s="13"/>
    </row>
    <row r="59" spans="1:33" ht="12" customHeight="1">
      <c r="A59" s="7" t="s">
        <v>92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13"/>
      <c r="T59" s="15"/>
      <c r="U59" s="13"/>
      <c r="V59" s="15"/>
      <c r="W59" s="15"/>
      <c r="X59" s="15"/>
      <c r="Y59" s="13"/>
      <c r="Z59" s="15"/>
      <c r="AA59" s="13"/>
      <c r="AB59" s="13"/>
      <c r="AC59" s="13"/>
      <c r="AD59" s="13"/>
      <c r="AE59" s="13"/>
      <c r="AF59" s="13"/>
      <c r="AG59" s="13"/>
    </row>
    <row r="60" spans="1:33" ht="12" customHeight="1">
      <c r="A60" s="7" t="s">
        <v>93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13"/>
      <c r="T60" s="15"/>
      <c r="U60" s="13"/>
      <c r="V60" s="15"/>
      <c r="W60" s="15"/>
      <c r="X60" s="15"/>
      <c r="Y60" s="13"/>
      <c r="Z60" s="15"/>
      <c r="AA60" s="13"/>
      <c r="AB60" s="13"/>
      <c r="AC60" s="13"/>
      <c r="AD60" s="13"/>
      <c r="AE60" s="13"/>
      <c r="AF60" s="13"/>
      <c r="AG60" s="13"/>
    </row>
    <row r="61" spans="1:33" ht="12" customHeight="1">
      <c r="A61" s="7"/>
      <c r="B61" s="193"/>
      <c r="C61" s="193"/>
      <c r="D61" s="193"/>
      <c r="E61" s="7"/>
      <c r="F61" s="7"/>
      <c r="G61" s="193"/>
      <c r="H61" s="193"/>
      <c r="I61" s="193"/>
      <c r="J61" s="193"/>
      <c r="K61" s="193"/>
      <c r="L61" s="7"/>
      <c r="M61" s="194"/>
      <c r="N61" s="193"/>
      <c r="O61" s="7"/>
      <c r="P61" s="7"/>
      <c r="Q61" s="7"/>
      <c r="R61" s="7"/>
      <c r="S61" s="13"/>
      <c r="T61" s="15"/>
      <c r="U61" s="13"/>
      <c r="V61" s="15"/>
      <c r="W61" s="15"/>
      <c r="X61" s="15"/>
      <c r="Y61" s="13"/>
      <c r="Z61" s="15"/>
      <c r="AA61" s="13"/>
      <c r="AB61" s="13"/>
      <c r="AC61" s="13"/>
      <c r="AD61" s="13"/>
      <c r="AE61" s="13"/>
      <c r="AF61" s="13"/>
      <c r="AG61" s="13"/>
    </row>
    <row r="62" spans="1:33" ht="12" customHeight="1">
      <c r="A62" s="7"/>
      <c r="B62" s="191" t="s">
        <v>94</v>
      </c>
      <c r="C62" s="191"/>
      <c r="D62" s="191"/>
      <c r="E62" s="7"/>
      <c r="F62" s="7"/>
      <c r="G62" s="191" t="s">
        <v>95</v>
      </c>
      <c r="H62" s="191"/>
      <c r="I62" s="191"/>
      <c r="J62" s="191"/>
      <c r="K62" s="191"/>
      <c r="L62" s="7"/>
      <c r="M62" s="191" t="s">
        <v>28</v>
      </c>
      <c r="N62" s="191"/>
      <c r="O62" s="7"/>
      <c r="P62" s="7"/>
      <c r="Q62" s="7"/>
      <c r="R62" s="7"/>
      <c r="S62" s="13"/>
      <c r="T62" s="15"/>
      <c r="U62" s="13"/>
      <c r="V62" s="15"/>
      <c r="W62" s="15"/>
      <c r="X62" s="15"/>
      <c r="Y62" s="13"/>
      <c r="Z62" s="15"/>
      <c r="AA62" s="13"/>
      <c r="AB62" s="13"/>
      <c r="AC62" s="13"/>
      <c r="AD62" s="13"/>
      <c r="AE62" s="13"/>
      <c r="AF62" s="13"/>
      <c r="AG62" s="13"/>
    </row>
    <row r="63" spans="1:33" ht="12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5"/>
      <c r="U63" s="13"/>
      <c r="V63" s="15"/>
      <c r="W63" s="15"/>
      <c r="X63" s="15"/>
      <c r="Y63" s="13"/>
      <c r="Z63" s="15"/>
      <c r="AA63" s="13"/>
      <c r="AB63" s="13"/>
      <c r="AC63" s="13"/>
      <c r="AD63" s="13"/>
      <c r="AE63" s="13"/>
      <c r="AF63" s="13"/>
      <c r="AG63" s="13"/>
    </row>
    <row r="64" spans="1:33" ht="12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5"/>
      <c r="U64" s="13"/>
      <c r="V64" s="15"/>
      <c r="W64" s="15"/>
      <c r="X64" s="15"/>
      <c r="Y64" s="13"/>
      <c r="Z64" s="15"/>
      <c r="AA64" s="13"/>
      <c r="AB64" s="13"/>
      <c r="AC64" s="13"/>
      <c r="AD64" s="13"/>
      <c r="AE64" s="13"/>
      <c r="AF64" s="13"/>
      <c r="AG64" s="13"/>
    </row>
    <row r="65" spans="1:33" ht="12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5"/>
      <c r="U65" s="13"/>
      <c r="V65" s="15"/>
      <c r="W65" s="15"/>
      <c r="X65" s="15"/>
      <c r="Y65" s="13"/>
      <c r="Z65" s="15"/>
      <c r="AA65" s="13"/>
      <c r="AB65" s="13"/>
      <c r="AC65" s="13"/>
      <c r="AD65" s="13"/>
      <c r="AE65" s="13"/>
      <c r="AF65" s="13"/>
      <c r="AG65" s="13"/>
    </row>
    <row r="66" spans="1:33" ht="12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5"/>
      <c r="U66" s="13"/>
      <c r="V66" s="15"/>
      <c r="W66" s="15"/>
      <c r="X66" s="15"/>
      <c r="Y66" s="13"/>
      <c r="Z66" s="15"/>
      <c r="AA66" s="13"/>
      <c r="AB66" s="13"/>
      <c r="AC66" s="13"/>
      <c r="AD66" s="13"/>
      <c r="AE66" s="13"/>
      <c r="AF66" s="13"/>
      <c r="AG66" s="13"/>
    </row>
    <row r="67" spans="1:33" ht="12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5"/>
      <c r="U67" s="13"/>
      <c r="V67" s="15"/>
      <c r="W67" s="15"/>
      <c r="X67" s="15"/>
      <c r="Y67" s="13"/>
      <c r="Z67" s="15"/>
      <c r="AA67" s="13"/>
      <c r="AB67" s="13"/>
      <c r="AC67" s="13"/>
      <c r="AD67" s="13"/>
      <c r="AE67" s="13"/>
      <c r="AF67" s="13"/>
      <c r="AG67" s="13"/>
    </row>
    <row r="68" spans="1:33" ht="12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5"/>
      <c r="U68" s="13"/>
      <c r="V68" s="15"/>
      <c r="W68" s="15"/>
      <c r="X68" s="15"/>
      <c r="Y68" s="13"/>
      <c r="Z68" s="15"/>
      <c r="AA68" s="13"/>
      <c r="AB68" s="13"/>
      <c r="AC68" s="13"/>
      <c r="AD68" s="13"/>
      <c r="AE68" s="13"/>
      <c r="AF68" s="13"/>
      <c r="AG68" s="13"/>
    </row>
    <row r="69" spans="1:33" ht="12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5"/>
      <c r="U69" s="13"/>
      <c r="V69" s="15"/>
      <c r="W69" s="15"/>
      <c r="X69" s="15"/>
      <c r="Y69" s="13"/>
      <c r="Z69" s="15"/>
      <c r="AA69" s="13"/>
      <c r="AB69" s="13"/>
      <c r="AC69" s="13"/>
      <c r="AD69" s="13"/>
      <c r="AE69" s="13"/>
      <c r="AF69" s="13"/>
      <c r="AG69" s="13"/>
    </row>
    <row r="70" spans="1:33" ht="12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5"/>
      <c r="U70" s="13"/>
      <c r="V70" s="15"/>
      <c r="W70" s="15"/>
      <c r="X70" s="15"/>
      <c r="Y70" s="13"/>
      <c r="Z70" s="15"/>
      <c r="AA70" s="13"/>
      <c r="AB70" s="13"/>
      <c r="AC70" s="13"/>
      <c r="AD70" s="13"/>
      <c r="AE70" s="13"/>
      <c r="AF70" s="13"/>
      <c r="AG70" s="13"/>
    </row>
    <row r="71" spans="1:33" ht="12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5"/>
      <c r="U71" s="13"/>
      <c r="V71" s="15"/>
      <c r="W71" s="15"/>
      <c r="X71" s="15"/>
      <c r="Y71" s="13"/>
      <c r="Z71" s="15"/>
      <c r="AA71" s="13"/>
      <c r="AB71" s="13"/>
      <c r="AC71" s="13"/>
      <c r="AD71" s="13"/>
      <c r="AE71" s="13"/>
      <c r="AF71" s="13"/>
      <c r="AG71" s="13"/>
    </row>
    <row r="72" spans="1:33" ht="12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5"/>
      <c r="U72" s="13"/>
      <c r="V72" s="15"/>
      <c r="W72" s="15"/>
      <c r="X72" s="15"/>
      <c r="Y72" s="13"/>
      <c r="Z72" s="15"/>
      <c r="AA72" s="13"/>
      <c r="AB72" s="13"/>
      <c r="AC72" s="13"/>
      <c r="AD72" s="13"/>
      <c r="AE72" s="13"/>
      <c r="AF72" s="13"/>
      <c r="AG72" s="13"/>
    </row>
    <row r="73" spans="1:33" ht="12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5"/>
      <c r="U73" s="13"/>
      <c r="V73" s="15"/>
      <c r="W73" s="15"/>
      <c r="X73" s="15"/>
      <c r="Y73" s="13"/>
      <c r="Z73" s="15"/>
      <c r="AA73" s="13"/>
      <c r="AB73" s="13"/>
      <c r="AC73" s="13"/>
      <c r="AD73" s="13"/>
      <c r="AE73" s="13"/>
      <c r="AF73" s="13"/>
      <c r="AG73" s="13"/>
    </row>
    <row r="74" spans="1:33" ht="12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5"/>
      <c r="U74" s="13"/>
      <c r="V74" s="15"/>
      <c r="W74" s="15"/>
      <c r="X74" s="15"/>
      <c r="Y74" s="13"/>
      <c r="Z74" s="15"/>
      <c r="AA74" s="13"/>
      <c r="AB74" s="13"/>
      <c r="AC74" s="13"/>
      <c r="AD74" s="13"/>
      <c r="AE74" s="13"/>
      <c r="AF74" s="13"/>
      <c r="AG74" s="13"/>
    </row>
    <row r="75" spans="1:33" ht="12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5"/>
      <c r="U75" s="13"/>
      <c r="V75" s="15"/>
      <c r="W75" s="15"/>
      <c r="X75" s="15"/>
      <c r="Y75" s="13"/>
      <c r="Z75" s="15"/>
      <c r="AA75" s="13"/>
      <c r="AB75" s="13"/>
      <c r="AC75" s="13"/>
      <c r="AD75" s="13"/>
      <c r="AE75" s="13"/>
      <c r="AF75" s="13"/>
      <c r="AG75" s="13"/>
    </row>
    <row r="76" spans="1:33" ht="12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5"/>
      <c r="U76" s="13"/>
      <c r="V76" s="15"/>
      <c r="W76" s="15"/>
      <c r="X76" s="15"/>
      <c r="Y76" s="13"/>
      <c r="Z76" s="15"/>
      <c r="AA76" s="13"/>
      <c r="AB76" s="13"/>
      <c r="AC76" s="13"/>
      <c r="AD76" s="13"/>
      <c r="AE76" s="13"/>
      <c r="AF76" s="13"/>
      <c r="AG76" s="13"/>
    </row>
    <row r="77" spans="1:32" ht="12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V77" s="15"/>
      <c r="W77" s="15"/>
      <c r="X77" s="15"/>
      <c r="Y77" s="13"/>
      <c r="Z77" s="15"/>
      <c r="AA77" s="13"/>
      <c r="AB77" s="13"/>
      <c r="AC77" s="13"/>
      <c r="AD77" s="13"/>
      <c r="AE77" s="13"/>
      <c r="AF77" s="13"/>
    </row>
  </sheetData>
  <sheetProtection password="83AF" sheet="1"/>
  <mergeCells count="126">
    <mergeCell ref="B62:D62"/>
    <mergeCell ref="G62:K62"/>
    <mergeCell ref="M62:N62"/>
    <mergeCell ref="J54:R54"/>
    <mergeCell ref="D55:R55"/>
    <mergeCell ref="B61:D61"/>
    <mergeCell ref="G61:K61"/>
    <mergeCell ref="M61:N61"/>
    <mergeCell ref="E51:F51"/>
    <mergeCell ref="J51:K51"/>
    <mergeCell ref="O51:R51"/>
    <mergeCell ref="E52:F52"/>
    <mergeCell ref="J52:K52"/>
    <mergeCell ref="O52:R52"/>
    <mergeCell ref="E49:F49"/>
    <mergeCell ref="J49:K49"/>
    <mergeCell ref="O49:R49"/>
    <mergeCell ref="E50:F50"/>
    <mergeCell ref="J50:K50"/>
    <mergeCell ref="O50:R50"/>
    <mergeCell ref="E47:F47"/>
    <mergeCell ref="J47:K47"/>
    <mergeCell ref="O47:R47"/>
    <mergeCell ref="E48:F48"/>
    <mergeCell ref="J48:K48"/>
    <mergeCell ref="O48:R48"/>
    <mergeCell ref="E45:F45"/>
    <mergeCell ref="J45:K45"/>
    <mergeCell ref="O45:R45"/>
    <mergeCell ref="E46:F46"/>
    <mergeCell ref="J46:K46"/>
    <mergeCell ref="O46:R46"/>
    <mergeCell ref="E43:F43"/>
    <mergeCell ref="J43:K43"/>
    <mergeCell ref="O43:R43"/>
    <mergeCell ref="E44:F44"/>
    <mergeCell ref="J44:K44"/>
    <mergeCell ref="O44:R44"/>
    <mergeCell ref="E41:F41"/>
    <mergeCell ref="J41:K41"/>
    <mergeCell ref="O41:R41"/>
    <mergeCell ref="E42:F42"/>
    <mergeCell ref="J42:K42"/>
    <mergeCell ref="O42:R42"/>
    <mergeCell ref="E39:F39"/>
    <mergeCell ref="J39:K39"/>
    <mergeCell ref="O39:R39"/>
    <mergeCell ref="E40:F40"/>
    <mergeCell ref="J40:K40"/>
    <mergeCell ref="O40:R40"/>
    <mergeCell ref="O36:R37"/>
    <mergeCell ref="E38:F38"/>
    <mergeCell ref="J38:K38"/>
    <mergeCell ref="O38:R38"/>
    <mergeCell ref="J36:K37"/>
    <mergeCell ref="L36:L37"/>
    <mergeCell ref="M36:M37"/>
    <mergeCell ref="N36:N37"/>
    <mergeCell ref="E36:F37"/>
    <mergeCell ref="G36:G37"/>
    <mergeCell ref="H36:H37"/>
    <mergeCell ref="I36:I37"/>
    <mergeCell ref="A36:A37"/>
    <mergeCell ref="B36:B37"/>
    <mergeCell ref="C36:C37"/>
    <mergeCell ref="D36:D37"/>
    <mergeCell ref="D33:F33"/>
    <mergeCell ref="G33:I33"/>
    <mergeCell ref="J33:R33"/>
    <mergeCell ref="D34:F34"/>
    <mergeCell ref="G34:I34"/>
    <mergeCell ref="J34:R34"/>
    <mergeCell ref="B25:R25"/>
    <mergeCell ref="B29:R29"/>
    <mergeCell ref="D32:F32"/>
    <mergeCell ref="G32:I32"/>
    <mergeCell ref="J32:R32"/>
    <mergeCell ref="J22:K22"/>
    <mergeCell ref="M22:N22"/>
    <mergeCell ref="O22:P22"/>
    <mergeCell ref="Z23:AA23"/>
    <mergeCell ref="F18:P18"/>
    <mergeCell ref="G20:K20"/>
    <mergeCell ref="M20:N21"/>
    <mergeCell ref="J21:K21"/>
    <mergeCell ref="D15:E15"/>
    <mergeCell ref="I15:J15"/>
    <mergeCell ref="N15:P15"/>
    <mergeCell ref="D16:E16"/>
    <mergeCell ref="N16:P16"/>
    <mergeCell ref="D13:E13"/>
    <mergeCell ref="I13:J13"/>
    <mergeCell ref="N13:P13"/>
    <mergeCell ref="D14:E14"/>
    <mergeCell ref="I14:J14"/>
    <mergeCell ref="N14:P14"/>
    <mergeCell ref="D11:E11"/>
    <mergeCell ref="I11:J11"/>
    <mergeCell ref="N11:P11"/>
    <mergeCell ref="D12:E12"/>
    <mergeCell ref="I12:J12"/>
    <mergeCell ref="N12:P12"/>
    <mergeCell ref="D9:E9"/>
    <mergeCell ref="I9:J9"/>
    <mergeCell ref="N9:P9"/>
    <mergeCell ref="D10:E10"/>
    <mergeCell ref="I10:J10"/>
    <mergeCell ref="N10:P10"/>
    <mergeCell ref="D8:E8"/>
    <mergeCell ref="I8:J8"/>
    <mergeCell ref="N8:P8"/>
    <mergeCell ref="Z8:AB8"/>
    <mergeCell ref="C6:D6"/>
    <mergeCell ref="K6:L6"/>
    <mergeCell ref="D7:E7"/>
    <mergeCell ref="N7:P7"/>
    <mergeCell ref="C4:D4"/>
    <mergeCell ref="J4:L4"/>
    <mergeCell ref="C5:F5"/>
    <mergeCell ref="H5:I5"/>
    <mergeCell ref="J5:M5"/>
    <mergeCell ref="A1:R1"/>
    <mergeCell ref="A2:R2"/>
    <mergeCell ref="B3:E3"/>
    <mergeCell ref="G3:I3"/>
    <mergeCell ref="L3:M3"/>
  </mergeCells>
  <printOptions/>
  <pageMargins left="0.75" right="0.75" top="1" bottom="1" header="0.5" footer="0.5"/>
  <pageSetup blackAndWhite="1" horizontalDpi="300" verticalDpi="300" orientation="portrait" scale="82" r:id="rId3"/>
  <rowBreaks count="1" manualBreakCount="1">
    <brk id="62" max="255" man="1"/>
  </rowBreaks>
  <colBreaks count="1" manualBreakCount="1">
    <brk id="1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TAG-DSO</dc:creator>
  <cp:keywords/>
  <dc:description/>
  <cp:lastModifiedBy>Zimmerman, Shawn</cp:lastModifiedBy>
  <cp:lastPrinted>2008-12-04T15:28:37Z</cp:lastPrinted>
  <dcterms:created xsi:type="dcterms:W3CDTF">2008-07-28T14:44:11Z</dcterms:created>
  <dcterms:modified xsi:type="dcterms:W3CDTF">2022-12-12T16:53:51Z</dcterms:modified>
  <cp:category/>
  <cp:version/>
  <cp:contentType/>
  <cp:contentStatus/>
</cp:coreProperties>
</file>