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48" windowWidth="15480" windowHeight="11640" activeTab="0"/>
  </bookViews>
  <sheets>
    <sheet name="T&amp;A Sheet - Permanent or Grant" sheetId="1" r:id="rId1"/>
  </sheets>
  <definedNames>
    <definedName name="_xlnm.Print_Area" localSheetId="0">'T&amp;A Sheet - Permanent or Grant'!$A$1:$Q$58</definedName>
    <definedName name="THIRTYONE">"A60:B66"</definedName>
  </definedNames>
  <calcPr fullCalcOnLoad="1"/>
</workbook>
</file>

<file path=xl/comments1.xml><?xml version="1.0" encoding="utf-8"?>
<comments xmlns="http://schemas.openxmlformats.org/spreadsheetml/2006/main">
  <authors>
    <author>Jeffrey A. Nelson</author>
    <author>herbertb</author>
    <author>Herbert, B</author>
  </authors>
  <commentList>
    <comment ref="B8" authorId="0">
      <text>
        <r>
          <rPr>
            <b/>
            <sz val="8"/>
            <rFont val="Tahoma"/>
            <family val="2"/>
          </rPr>
          <t>Select or "pick" this cell.
Press</t>
        </r>
        <r>
          <rPr>
            <sz val="8"/>
            <rFont val="Tahoma"/>
            <family val="2"/>
          </rPr>
          <t xml:space="preserve"> </t>
        </r>
        <r>
          <rPr>
            <sz val="8"/>
            <color indexed="12"/>
            <rFont val="Tahoma"/>
            <family val="2"/>
          </rPr>
          <t>"="</t>
        </r>
        <r>
          <rPr>
            <sz val="8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 xml:space="preserve">button
then select the applicable </t>
        </r>
        <r>
          <rPr>
            <i/>
            <sz val="8"/>
            <color indexed="12"/>
            <rFont val="Tahoma"/>
            <family val="2"/>
          </rPr>
          <t>Pay Period Start Date</t>
        </r>
        <r>
          <rPr>
            <sz val="8"/>
            <color indexed="12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 xml:space="preserve">cell to the right
finally hit the </t>
        </r>
        <r>
          <rPr>
            <sz val="8"/>
            <color indexed="12"/>
            <rFont val="Tahoma"/>
            <family val="2"/>
          </rPr>
          <t xml:space="preserve">"Enter" </t>
        </r>
        <r>
          <rPr>
            <b/>
            <sz val="8"/>
            <rFont val="Tahoma"/>
            <family val="2"/>
          </rPr>
          <t xml:space="preserve"> button.</t>
        </r>
      </text>
    </comment>
    <comment ref="L5" authorId="0">
      <text>
        <r>
          <rPr>
            <b/>
            <sz val="8"/>
            <rFont val="Tahoma"/>
            <family val="2"/>
          </rPr>
          <t>Enter your Department Code (e.g.; "TAG-DSO-FMO")</t>
        </r>
      </text>
    </comment>
    <comment ref="B5" authorId="1">
      <text>
        <r>
          <rPr>
            <b/>
            <sz val="8"/>
            <rFont val="Tahoma"/>
            <family val="2"/>
          </rPr>
          <t>Enter your name
as on the payroll</t>
        </r>
      </text>
    </comment>
    <comment ref="R1" authorId="1">
      <text>
        <r>
          <rPr>
            <b/>
            <sz val="8"/>
            <rFont val="Tahoma"/>
            <family val="2"/>
          </rPr>
          <t>Change the Year only!</t>
        </r>
      </text>
    </comment>
    <comment ref="T62" authorId="1">
      <text>
        <r>
          <rPr>
            <b/>
            <sz val="8"/>
            <rFont val="Tahoma"/>
            <family val="2"/>
          </rPr>
          <t>This figure is for the Feb. 17 calculation … the number s/b 12 for normal years &amp; 13 for leap years.</t>
        </r>
      </text>
    </comment>
    <comment ref="H5" authorId="2">
      <text>
        <r>
          <rPr>
            <b/>
            <sz val="9"/>
            <rFont val="Tahoma"/>
            <family val="2"/>
          </rPr>
          <t>SCEIS Employee Num
NOT    Username
ex:      10099999
NOT     abc99999</t>
        </r>
      </text>
    </comment>
  </commentList>
</comments>
</file>

<file path=xl/sharedStrings.xml><?xml version="1.0" encoding="utf-8"?>
<sst xmlns="http://schemas.openxmlformats.org/spreadsheetml/2006/main" count="92" uniqueCount="56">
  <si>
    <t>Day of Week</t>
  </si>
  <si>
    <t>Date</t>
  </si>
  <si>
    <t>Location</t>
  </si>
  <si>
    <t>11:59 pm</t>
  </si>
  <si>
    <t>Pay Period Start Dates</t>
  </si>
  <si>
    <t xml:space="preserve">By my signature, I attest that the information submitted on this form is true and accurate to the best of my knowledge. Any </t>
  </si>
  <si>
    <t>misrepresentation or falsification could result in disciplinary action up to termination.</t>
  </si>
  <si>
    <t>Employee Signature</t>
  </si>
  <si>
    <t>Supervisor Signature</t>
  </si>
  <si>
    <t xml:space="preserve">WORK WEEK HOURS:  </t>
  </si>
  <si>
    <t>HRS WORKED</t>
  </si>
  <si>
    <t>WEEK ONE</t>
  </si>
  <si>
    <t>WEEK TWO</t>
  </si>
  <si>
    <t>TOTAL HOURS WORKED IN THE PAY PERIOD:</t>
  </si>
  <si>
    <t>SPECIAL NOTE: It is the responsibility of the employee to turn the Attendance Record in on time.</t>
  </si>
  <si>
    <t>Late Attendance Records will be held over until the next payroll.</t>
  </si>
  <si>
    <t>following the end of the pay period.</t>
  </si>
  <si>
    <t>Name:</t>
  </si>
  <si>
    <t>WEEK THREE</t>
  </si>
  <si>
    <t>OFFICE OF THE ADJUTANT GENERAL</t>
  </si>
  <si>
    <t>TEMPORARY EMPLOYMENT ATTENDANCE RECORD</t>
  </si>
  <si>
    <t>Pay Period Beginning:</t>
  </si>
  <si>
    <t xml:space="preserve">ALL Attendance Records must be turned in NO LATER than 10:00 AM on the first working day </t>
  </si>
  <si>
    <t>OVERTIME HOURS WORKED:</t>
  </si>
  <si>
    <t>Reason:</t>
  </si>
  <si>
    <t>OVERTIME CERTIFICATION:  I worked the above indicated hours in excess of my standard workweek hours.</t>
  </si>
  <si>
    <t>(OVER 40 HOURS WORKED IN ANY GIVEN WEEK)</t>
  </si>
  <si>
    <t>Sunday</t>
  </si>
  <si>
    <t>Monday</t>
  </si>
  <si>
    <t>Tuesday</t>
  </si>
  <si>
    <t>Wednesday</t>
  </si>
  <si>
    <t>Thursday</t>
  </si>
  <si>
    <t>Friday</t>
  </si>
  <si>
    <t>Saturday</t>
  </si>
  <si>
    <t>WEEK FOUR</t>
  </si>
  <si>
    <t>Through:</t>
  </si>
  <si>
    <t>NORMAL WORK WEEK HOURS:</t>
  </si>
  <si>
    <t>OVERTIME HOURS x1.5:</t>
  </si>
  <si>
    <t>SCEIS #</t>
  </si>
  <si>
    <t>Holidays</t>
  </si>
  <si>
    <t>Dates</t>
  </si>
  <si>
    <t>New Years Day</t>
  </si>
  <si>
    <t>ML King's Birthday</t>
  </si>
  <si>
    <t>G. Washington's Birthday</t>
  </si>
  <si>
    <t>President's Day</t>
  </si>
  <si>
    <t>Confederate Memorial Day</t>
  </si>
  <si>
    <t>Nat. Memorial Day</t>
  </si>
  <si>
    <t>Independence Day</t>
  </si>
  <si>
    <t>Labor Day</t>
  </si>
  <si>
    <t>Election Day</t>
  </si>
  <si>
    <t>Veteran's Day</t>
  </si>
  <si>
    <t>Thanksgiving Day</t>
  </si>
  <si>
    <t>Day After Thanksgiving</t>
  </si>
  <si>
    <t>Christmas Eve</t>
  </si>
  <si>
    <t>Christmas Day</t>
  </si>
  <si>
    <t>Day after Christmas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</si>
</sst>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00\-00\-0000"/>
    <numFmt numFmtId="166" formatCode="mmmm\ d\,\ yyyy"/>
    <numFmt numFmtId="167" formatCode="mmm/yyyy"/>
    <numFmt numFmtId="168" formatCode="mm///dd///yy"/>
    <numFmt numFmtId="169" formatCode="\X"/>
    <numFmt numFmtId="170" formatCode="dd/mm/yyyy"/>
    <numFmt numFmtId="171" formatCode="m/d/yy"/>
    <numFmt numFmtId="172" formatCode="mmm\-yyyy"/>
    <numFmt numFmtId="173" formatCode="[$-409]dddd\,\ mmmm\ dd\,\ yyyy"/>
    <numFmt numFmtId="174" formatCode="mm/dd/yy;@"/>
  </numFmts>
  <fonts count="49">
    <font>
      <sz val="10"/>
      <name val="Arial"/>
      <family val="0"/>
    </font>
    <font>
      <sz val="8"/>
      <name val="Arial"/>
      <family val="2"/>
    </font>
    <font>
      <u val="single"/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12"/>
      <name val="Tahoma"/>
      <family val="2"/>
    </font>
    <font>
      <i/>
      <sz val="8"/>
      <color indexed="12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9"/>
      <name val="Tahoma"/>
      <family val="2"/>
    </font>
    <font>
      <i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399930238723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33" borderId="0" xfId="0" applyFont="1" applyFill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left"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2" fontId="10" fillId="33" borderId="10" xfId="0" applyNumberFormat="1" applyFont="1" applyFill="1" applyBorder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center" vertical="center" wrapText="1"/>
      <protection/>
    </xf>
    <xf numFmtId="2" fontId="10" fillId="33" borderId="0" xfId="0" applyNumberFormat="1" applyFont="1" applyFill="1" applyBorder="1" applyAlignment="1" applyProtection="1">
      <alignment horizontal="center" vertical="center"/>
      <protection/>
    </xf>
    <xf numFmtId="166" fontId="10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Font="1" applyFill="1" applyAlignment="1" applyProtection="1">
      <alignment horizontal="left" vertical="center"/>
      <protection/>
    </xf>
    <xf numFmtId="2" fontId="1" fillId="34" borderId="0" xfId="0" applyNumberFormat="1" applyFont="1" applyFill="1" applyBorder="1" applyAlignment="1" applyProtection="1">
      <alignment horizontal="center" vertical="center"/>
      <protection/>
    </xf>
    <xf numFmtId="2" fontId="1" fillId="35" borderId="0" xfId="0" applyNumberFormat="1" applyFont="1" applyFill="1" applyBorder="1" applyAlignment="1" applyProtection="1">
      <alignment horizontal="center" vertical="center"/>
      <protection/>
    </xf>
    <xf numFmtId="166" fontId="10" fillId="33" borderId="11" xfId="0" applyNumberFormat="1" applyFont="1" applyFill="1" applyBorder="1" applyAlignment="1" applyProtection="1">
      <alignment horizontal="center"/>
      <protection/>
    </xf>
    <xf numFmtId="14" fontId="1" fillId="0" borderId="0" xfId="0" applyNumberFormat="1" applyFont="1" applyAlignment="1" applyProtection="1">
      <alignment vertical="center"/>
      <protection/>
    </xf>
    <xf numFmtId="166" fontId="1" fillId="33" borderId="0" xfId="0" applyNumberFormat="1" applyFont="1" applyFill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horizontal="right" vertical="center"/>
      <protection/>
    </xf>
    <xf numFmtId="18" fontId="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166" fontId="0" fillId="34" borderId="0" xfId="0" applyNumberFormat="1" applyFont="1" applyFill="1" applyAlignment="1" applyProtection="1">
      <alignment horizontal="center" vertical="center"/>
      <protection/>
    </xf>
    <xf numFmtId="164" fontId="0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166" fontId="7" fillId="33" borderId="11" xfId="0" applyNumberFormat="1" applyFont="1" applyFill="1" applyBorder="1" applyAlignment="1" applyProtection="1">
      <alignment horizontal="center"/>
      <protection/>
    </xf>
    <xf numFmtId="2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/>
    </xf>
    <xf numFmtId="2" fontId="7" fillId="33" borderId="10" xfId="0" applyNumberFormat="1" applyFont="1" applyFill="1" applyBorder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horizontal="right" vertical="center"/>
      <protection/>
    </xf>
    <xf numFmtId="0" fontId="8" fillId="33" borderId="0" xfId="0" applyFont="1" applyFill="1" applyAlignment="1" applyProtection="1">
      <alignment horizontal="center" vertical="center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1" fillId="34" borderId="0" xfId="0" applyFont="1" applyFill="1" applyBorder="1" applyAlignment="1" applyProtection="1">
      <alignment horizontal="right" vertical="center"/>
      <protection/>
    </xf>
    <xf numFmtId="0" fontId="13" fillId="36" borderId="0" xfId="0" applyFont="1" applyFill="1" applyBorder="1" applyAlignment="1" applyProtection="1">
      <alignment horizontal="center" vertical="center"/>
      <protection/>
    </xf>
    <xf numFmtId="0" fontId="1" fillId="37" borderId="0" xfId="0" applyFont="1" applyFill="1" applyAlignment="1" applyProtection="1">
      <alignment vertical="center"/>
      <protection/>
    </xf>
    <xf numFmtId="0" fontId="8" fillId="37" borderId="0" xfId="0" applyFont="1" applyFill="1" applyAlignment="1" applyProtection="1">
      <alignment vertical="center"/>
      <protection/>
    </xf>
    <xf numFmtId="166" fontId="1" fillId="37" borderId="0" xfId="0" applyNumberFormat="1" applyFont="1" applyFill="1" applyAlignment="1" applyProtection="1">
      <alignment vertical="center"/>
      <protection/>
    </xf>
    <xf numFmtId="1" fontId="1" fillId="37" borderId="0" xfId="0" applyNumberFormat="1" applyFont="1" applyFill="1" applyAlignment="1" applyProtection="1">
      <alignment vertical="center"/>
      <protection/>
    </xf>
    <xf numFmtId="0" fontId="13" fillId="36" borderId="13" xfId="0" applyFont="1" applyFill="1" applyBorder="1" applyAlignment="1" applyProtection="1">
      <alignment horizontal="center" vertical="center"/>
      <protection/>
    </xf>
    <xf numFmtId="174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37" borderId="13" xfId="0" applyFont="1" applyFill="1" applyBorder="1" applyAlignment="1" applyProtection="1">
      <alignment vertical="center"/>
      <protection/>
    </xf>
    <xf numFmtId="0" fontId="1" fillId="37" borderId="12" xfId="0" applyFont="1" applyFill="1" applyBorder="1" applyAlignment="1" applyProtection="1">
      <alignment vertical="center"/>
      <protection/>
    </xf>
    <xf numFmtId="0" fontId="1" fillId="37" borderId="0" xfId="0" applyFont="1" applyFill="1" applyAlignment="1" applyProtection="1">
      <alignment horizontal="right" vertical="center"/>
      <protection/>
    </xf>
    <xf numFmtId="0" fontId="7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Border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166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vertical="center"/>
      <protection locked="0"/>
    </xf>
    <xf numFmtId="166" fontId="7" fillId="0" borderId="11" xfId="0" applyNumberFormat="1" applyFont="1" applyFill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Alignment="1" applyProtection="1">
      <alignment horizontal="center" vertical="center"/>
      <protection locked="0"/>
    </xf>
    <xf numFmtId="174" fontId="0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6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9"/>
  <sheetViews>
    <sheetView tabSelected="1" zoomScalePageLayoutView="0" workbookViewId="0" topLeftCell="G1">
      <selection activeCell="U2" sqref="U2"/>
    </sheetView>
  </sheetViews>
  <sheetFormatPr defaultColWidth="9.140625" defaultRowHeight="12" customHeight="1"/>
  <cols>
    <col min="1" max="1" width="19.421875" style="7" customWidth="1"/>
    <col min="2" max="2" width="8.8515625" style="7" customWidth="1"/>
    <col min="3" max="3" width="14.140625" style="7" bestFit="1" customWidth="1"/>
    <col min="4" max="4" width="5.57421875" style="7" bestFit="1" customWidth="1"/>
    <col min="5" max="5" width="11.00390625" style="7" customWidth="1"/>
    <col min="6" max="6" width="10.140625" style="7" customWidth="1"/>
    <col min="7" max="7" width="14.140625" style="7" bestFit="1" customWidth="1"/>
    <col min="8" max="8" width="6.7109375" style="7" customWidth="1"/>
    <col min="9" max="9" width="4.8515625" style="7" hidden="1" customWidth="1"/>
    <col min="10" max="10" width="23.57421875" style="7" bestFit="1" customWidth="1"/>
    <col min="11" max="11" width="10.421875" style="7" customWidth="1"/>
    <col min="12" max="12" width="14.140625" style="7" bestFit="1" customWidth="1"/>
    <col min="13" max="13" width="10.8515625" style="7" customWidth="1"/>
    <col min="14" max="14" width="11.8515625" style="7" customWidth="1"/>
    <col min="15" max="15" width="10.140625" style="7" customWidth="1"/>
    <col min="16" max="16" width="14.8515625" style="7" customWidth="1"/>
    <col min="17" max="17" width="9.140625" style="7" customWidth="1"/>
    <col min="18" max="18" width="19.57421875" style="7" bestFit="1" customWidth="1"/>
    <col min="19" max="19" width="19.421875" style="7" bestFit="1" customWidth="1"/>
    <col min="20" max="20" width="11.7109375" style="7" customWidth="1"/>
    <col min="21" max="21" width="13.8515625" style="7" bestFit="1" customWidth="1"/>
    <col min="22" max="22" width="15.00390625" style="7" bestFit="1" customWidth="1"/>
    <col min="23" max="16384" width="9.140625" style="7" customWidth="1"/>
  </cols>
  <sheetData>
    <row r="1" spans="1:22" s="5" customFormat="1" ht="15.75">
      <c r="A1" s="52" t="s">
        <v>19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3"/>
      <c r="P1" s="53"/>
      <c r="Q1" s="53"/>
      <c r="R1" s="47" t="s">
        <v>4</v>
      </c>
      <c r="S1" s="42" t="s">
        <v>39</v>
      </c>
      <c r="T1" s="42" t="s">
        <v>40</v>
      </c>
      <c r="U1" s="44"/>
      <c r="V1" s="44"/>
    </row>
    <row r="2" spans="1:22" s="5" customFormat="1" ht="15">
      <c r="A2" s="54" t="s">
        <v>20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3"/>
      <c r="P2" s="53"/>
      <c r="Q2" s="53"/>
      <c r="R2" s="48">
        <v>44928</v>
      </c>
      <c r="S2" s="41" t="s">
        <v>41</v>
      </c>
      <c r="T2" s="67">
        <v>44928</v>
      </c>
      <c r="U2" s="44"/>
      <c r="V2" s="44"/>
    </row>
    <row r="3" spans="1:22" s="5" customFormat="1" ht="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6"/>
      <c r="P3" s="6"/>
      <c r="Q3" s="6"/>
      <c r="R3" s="48">
        <v>44943</v>
      </c>
      <c r="S3" s="41" t="s">
        <v>42</v>
      </c>
      <c r="T3" s="67">
        <v>44942</v>
      </c>
      <c r="U3" s="44"/>
      <c r="V3" s="44"/>
    </row>
    <row r="4" spans="1:22" s="5" customFormat="1" ht="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6"/>
      <c r="P4" s="6"/>
      <c r="Q4" s="6"/>
      <c r="R4" s="48">
        <v>44959</v>
      </c>
      <c r="S4" s="41" t="s">
        <v>43</v>
      </c>
      <c r="T4" s="67"/>
      <c r="U4" s="44"/>
      <c r="V4" s="44"/>
    </row>
    <row r="5" spans="1:22" ht="15.75">
      <c r="A5" s="22" t="s">
        <v>17</v>
      </c>
      <c r="B5" s="55"/>
      <c r="C5" s="56"/>
      <c r="D5" s="56"/>
      <c r="E5" s="57"/>
      <c r="F5" s="2"/>
      <c r="G5" s="22" t="s">
        <v>38</v>
      </c>
      <c r="H5" s="58"/>
      <c r="I5" s="59"/>
      <c r="J5" s="60"/>
      <c r="K5" s="23" t="s">
        <v>2</v>
      </c>
      <c r="L5" s="66"/>
      <c r="M5" s="66"/>
      <c r="N5" s="6"/>
      <c r="O5" s="6"/>
      <c r="P5" s="6"/>
      <c r="Q5" s="6"/>
      <c r="R5" s="48">
        <v>44974</v>
      </c>
      <c r="S5" s="41" t="s">
        <v>44</v>
      </c>
      <c r="T5" s="67">
        <v>44977</v>
      </c>
      <c r="U5" s="43"/>
      <c r="V5" s="43"/>
    </row>
    <row r="6" spans="1:22" ht="15">
      <c r="A6" s="2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48">
        <v>44987</v>
      </c>
      <c r="S6" s="41" t="s">
        <v>45</v>
      </c>
      <c r="T6" s="67">
        <v>45056</v>
      </c>
      <c r="U6" s="43"/>
      <c r="V6" s="43"/>
    </row>
    <row r="7" spans="1:22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6"/>
      <c r="M7" s="6"/>
      <c r="N7" s="6"/>
      <c r="O7" s="6"/>
      <c r="P7" s="6"/>
      <c r="Q7" s="6"/>
      <c r="R7" s="48">
        <v>45002</v>
      </c>
      <c r="S7" s="41" t="s">
        <v>46</v>
      </c>
      <c r="T7" s="67">
        <v>45075</v>
      </c>
      <c r="U7" s="43"/>
      <c r="V7" s="43"/>
    </row>
    <row r="8" spans="1:22" ht="15.75">
      <c r="A8" s="22" t="s">
        <v>21</v>
      </c>
      <c r="B8" s="64">
        <f>R2</f>
        <v>44928</v>
      </c>
      <c r="C8" s="65"/>
      <c r="D8" s="65"/>
      <c r="E8" s="24">
        <v>0</v>
      </c>
      <c r="F8" s="6"/>
      <c r="G8" s="8"/>
      <c r="H8" s="22" t="s">
        <v>35</v>
      </c>
      <c r="I8" s="18"/>
      <c r="J8" s="32">
        <f>IF(B8=U67,B8+T62,IF(B8=V72,B8+15,IF(B8=V73,B8+15,IF(B8=V74,B8+15,IF(B8=V75,B8+15,IF(B8=V76,B8+15,IF(B8=V77,B8+15,IF(B8=V78,B8+15,B8+14))))))))</f>
        <v>44942</v>
      </c>
      <c r="K8" s="25" t="s">
        <v>3</v>
      </c>
      <c r="L8" s="6"/>
      <c r="M8" s="6"/>
      <c r="N8" s="6"/>
      <c r="O8" s="6"/>
      <c r="P8" s="6"/>
      <c r="Q8" s="6"/>
      <c r="R8" s="48">
        <v>45018</v>
      </c>
      <c r="S8" s="41" t="s">
        <v>47</v>
      </c>
      <c r="T8" s="67">
        <v>45111</v>
      </c>
      <c r="U8" s="43"/>
      <c r="V8" s="43"/>
    </row>
    <row r="9" spans="1:22" ht="12.75">
      <c r="A9" s="22"/>
      <c r="B9" s="20"/>
      <c r="C9" s="20"/>
      <c r="D9" s="20"/>
      <c r="E9" s="24"/>
      <c r="F9" s="6"/>
      <c r="G9" s="8"/>
      <c r="H9" s="22"/>
      <c r="I9" s="14"/>
      <c r="J9" s="14"/>
      <c r="K9" s="25"/>
      <c r="L9" s="6"/>
      <c r="M9" s="6"/>
      <c r="N9" s="6"/>
      <c r="O9" s="6"/>
      <c r="P9" s="6"/>
      <c r="Q9" s="6"/>
      <c r="R9" s="48">
        <v>45033</v>
      </c>
      <c r="S9" s="41" t="s">
        <v>48</v>
      </c>
      <c r="T9" s="67">
        <v>45173</v>
      </c>
      <c r="U9" s="43"/>
      <c r="V9" s="43"/>
    </row>
    <row r="10" spans="1:22" ht="12.75">
      <c r="A10" s="2"/>
      <c r="B10" s="20"/>
      <c r="C10" s="2"/>
      <c r="D10" s="2"/>
      <c r="E10" s="2"/>
      <c r="F10" s="6"/>
      <c r="G10" s="8"/>
      <c r="H10" s="14"/>
      <c r="I10" s="14"/>
      <c r="J10" s="14"/>
      <c r="K10" s="9"/>
      <c r="L10" s="6"/>
      <c r="M10" s="6"/>
      <c r="N10" s="6"/>
      <c r="O10" s="6"/>
      <c r="P10" s="6"/>
      <c r="Q10" s="6"/>
      <c r="R10" s="48">
        <v>45048</v>
      </c>
      <c r="S10" s="41" t="s">
        <v>49</v>
      </c>
      <c r="T10" s="67"/>
      <c r="U10" s="43"/>
      <c r="V10" s="43"/>
    </row>
    <row r="11" spans="1:22" ht="12.75">
      <c r="A11" s="2"/>
      <c r="B11" s="20"/>
      <c r="C11" s="2"/>
      <c r="D11" s="2"/>
      <c r="E11" s="2"/>
      <c r="F11" s="6"/>
      <c r="G11" s="8"/>
      <c r="H11" s="14"/>
      <c r="I11" s="14"/>
      <c r="J11" s="14"/>
      <c r="K11" s="9"/>
      <c r="L11" s="6"/>
      <c r="M11" s="6"/>
      <c r="N11" s="6"/>
      <c r="O11" s="6"/>
      <c r="P11" s="6"/>
      <c r="Q11" s="6"/>
      <c r="R11" s="48">
        <v>45063</v>
      </c>
      <c r="S11" s="41" t="s">
        <v>50</v>
      </c>
      <c r="T11" s="67">
        <v>45240</v>
      </c>
      <c r="U11" s="43"/>
      <c r="V11" s="43"/>
    </row>
    <row r="12" spans="1:22" ht="12.75">
      <c r="A12" s="8"/>
      <c r="B12" s="2"/>
      <c r="C12" s="2"/>
      <c r="D12" s="2"/>
      <c r="E12" s="2"/>
      <c r="F12" s="2"/>
      <c r="G12" s="6"/>
      <c r="H12" s="8"/>
      <c r="I12" s="2"/>
      <c r="J12" s="2"/>
      <c r="K12" s="2"/>
      <c r="L12" s="6"/>
      <c r="M12" s="6"/>
      <c r="N12" s="6"/>
      <c r="O12" s="6"/>
      <c r="P12" s="6"/>
      <c r="Q12" s="6"/>
      <c r="R12" s="48">
        <v>45079</v>
      </c>
      <c r="S12" s="41" t="s">
        <v>51</v>
      </c>
      <c r="T12" s="67">
        <v>45253</v>
      </c>
      <c r="U12" s="43"/>
      <c r="V12" s="43"/>
    </row>
    <row r="13" spans="1:22" ht="12.75">
      <c r="A13" s="8"/>
      <c r="B13" s="27" t="s">
        <v>11</v>
      </c>
      <c r="C13" s="2"/>
      <c r="D13" s="2"/>
      <c r="E13" s="2"/>
      <c r="F13" s="27" t="s">
        <v>12</v>
      </c>
      <c r="G13" s="2"/>
      <c r="H13" s="8"/>
      <c r="I13" s="2"/>
      <c r="J13" s="2"/>
      <c r="K13" s="27" t="s">
        <v>18</v>
      </c>
      <c r="L13" s="2"/>
      <c r="M13" s="6"/>
      <c r="N13" s="2"/>
      <c r="O13" s="27" t="s">
        <v>34</v>
      </c>
      <c r="P13" s="2"/>
      <c r="Q13" s="6"/>
      <c r="R13" s="48">
        <v>45094</v>
      </c>
      <c r="S13" s="41" t="s">
        <v>52</v>
      </c>
      <c r="T13" s="67">
        <v>45254</v>
      </c>
      <c r="U13" s="43"/>
      <c r="V13" s="43"/>
    </row>
    <row r="14" spans="1:22" ht="12.75">
      <c r="A14" s="26" t="s">
        <v>0</v>
      </c>
      <c r="B14" s="26" t="s">
        <v>1</v>
      </c>
      <c r="C14" s="26" t="s">
        <v>10</v>
      </c>
      <c r="D14" s="2"/>
      <c r="E14" s="26" t="s">
        <v>0</v>
      </c>
      <c r="F14" s="26" t="s">
        <v>1</v>
      </c>
      <c r="G14" s="26" t="s">
        <v>10</v>
      </c>
      <c r="H14" s="8"/>
      <c r="I14" s="4" t="s">
        <v>10</v>
      </c>
      <c r="J14" s="26" t="s">
        <v>0</v>
      </c>
      <c r="K14" s="26" t="s">
        <v>1</v>
      </c>
      <c r="L14" s="26" t="s">
        <v>10</v>
      </c>
      <c r="M14" s="6"/>
      <c r="N14" s="26" t="s">
        <v>0</v>
      </c>
      <c r="O14" s="26" t="s">
        <v>1</v>
      </c>
      <c r="P14" s="26" t="s">
        <v>10</v>
      </c>
      <c r="Q14" s="6"/>
      <c r="R14" s="48">
        <v>45109</v>
      </c>
      <c r="S14" s="41" t="s">
        <v>53</v>
      </c>
      <c r="T14" s="67">
        <v>45282</v>
      </c>
      <c r="U14" s="43"/>
      <c r="V14" s="43"/>
    </row>
    <row r="15" spans="1:22" ht="12.75">
      <c r="A15" s="4"/>
      <c r="B15" s="6"/>
      <c r="C15" s="2"/>
      <c r="D15" s="2"/>
      <c r="E15" s="4"/>
      <c r="F15" s="6"/>
      <c r="G15" s="2"/>
      <c r="H15" s="8"/>
      <c r="I15" s="2"/>
      <c r="J15" s="4"/>
      <c r="K15" s="6"/>
      <c r="L15" s="2"/>
      <c r="M15" s="6"/>
      <c r="N15" s="4"/>
      <c r="O15" s="6"/>
      <c r="P15" s="2"/>
      <c r="Q15" s="6"/>
      <c r="R15" s="48">
        <v>45124</v>
      </c>
      <c r="S15" s="41" t="s">
        <v>54</v>
      </c>
      <c r="T15" s="67">
        <v>45285</v>
      </c>
      <c r="U15" s="43"/>
      <c r="V15" s="43"/>
    </row>
    <row r="16" spans="1:22" ht="15">
      <c r="A16" s="28" t="s">
        <v>27</v>
      </c>
      <c r="B16" s="29">
        <f>IF(TEXT($B$8,"dddd")=A16,$B$8,"")</f>
      </c>
      <c r="C16" s="33"/>
      <c r="D16" s="2"/>
      <c r="E16" s="28" t="s">
        <v>27</v>
      </c>
      <c r="F16" s="29">
        <f>B22+1</f>
        <v>44934</v>
      </c>
      <c r="G16" s="33"/>
      <c r="H16" s="8"/>
      <c r="I16" s="16">
        <v>0.5</v>
      </c>
      <c r="J16" s="28" t="s">
        <v>27</v>
      </c>
      <c r="K16" s="29">
        <f>IF(ISNUMBER(F22),IF(F22+1&lt;=$J$8,F22+1,""),"")</f>
        <v>44941</v>
      </c>
      <c r="L16" s="33"/>
      <c r="M16" s="6"/>
      <c r="N16" s="28" t="s">
        <v>27</v>
      </c>
      <c r="O16" s="29">
        <f>IF(ISNUMBER(K22),IF(K22+1&lt;=$J$8,K22+1,""),"")</f>
      </c>
      <c r="P16" s="33"/>
      <c r="Q16" s="6"/>
      <c r="R16" s="48">
        <v>45140</v>
      </c>
      <c r="S16" s="41" t="s">
        <v>55</v>
      </c>
      <c r="T16" s="67">
        <v>45286</v>
      </c>
      <c r="U16" s="43"/>
      <c r="V16" s="43"/>
    </row>
    <row r="17" spans="1:22" ht="15">
      <c r="A17" s="28" t="s">
        <v>28</v>
      </c>
      <c r="B17" s="29">
        <f aca="true" t="shared" si="0" ref="B17:B22">IF(ISNUMBER(B16),B16+1,IF(TEXT($B$8,"dddd")=A17,$B$8,""))</f>
        <v>44928</v>
      </c>
      <c r="C17" s="33"/>
      <c r="D17" s="2"/>
      <c r="E17" s="28" t="s">
        <v>28</v>
      </c>
      <c r="F17" s="29">
        <f aca="true" t="shared" si="1" ref="F17:F22">F16+1</f>
        <v>44935</v>
      </c>
      <c r="G17" s="33"/>
      <c r="H17" s="8"/>
      <c r="I17" s="17">
        <v>2.5</v>
      </c>
      <c r="J17" s="28" t="s">
        <v>28</v>
      </c>
      <c r="K17" s="29">
        <f aca="true" t="shared" si="2" ref="K17:K22">IF(ISNUMBER(K16),IF(K16+1&lt;=$J$8,K16+1,""),"")</f>
        <v>44942</v>
      </c>
      <c r="L17" s="33"/>
      <c r="M17" s="6"/>
      <c r="N17" s="28" t="s">
        <v>28</v>
      </c>
      <c r="O17" s="29">
        <f aca="true" t="shared" si="3" ref="O17:O22">IF(ISNUMBER(O16),IF(O16+1&lt;=$J$8,O16+1,""),"")</f>
      </c>
      <c r="P17" s="33"/>
      <c r="Q17" s="6"/>
      <c r="R17" s="48">
        <v>45155</v>
      </c>
      <c r="S17" s="51" t="s">
        <v>41</v>
      </c>
      <c r="T17" s="68"/>
      <c r="U17" s="43"/>
      <c r="V17" s="43"/>
    </row>
    <row r="18" spans="1:22" ht="15">
      <c r="A18" s="28" t="s">
        <v>29</v>
      </c>
      <c r="B18" s="29">
        <f t="shared" si="0"/>
        <v>44929</v>
      </c>
      <c r="C18" s="33"/>
      <c r="D18" s="2"/>
      <c r="E18" s="28" t="s">
        <v>29</v>
      </c>
      <c r="F18" s="29">
        <f t="shared" si="1"/>
        <v>44936</v>
      </c>
      <c r="G18" s="33"/>
      <c r="H18" s="8"/>
      <c r="I18" s="17">
        <v>2</v>
      </c>
      <c r="J18" s="28" t="s">
        <v>29</v>
      </c>
      <c r="K18" s="29">
        <f t="shared" si="2"/>
      </c>
      <c r="L18" s="33"/>
      <c r="M18" s="6"/>
      <c r="N18" s="28" t="s">
        <v>29</v>
      </c>
      <c r="O18" s="29">
        <f t="shared" si="3"/>
      </c>
      <c r="P18" s="33"/>
      <c r="Q18" s="6"/>
      <c r="R18" s="48">
        <v>45171</v>
      </c>
      <c r="S18" s="43"/>
      <c r="T18" s="43"/>
      <c r="U18" s="43"/>
      <c r="V18" s="43"/>
    </row>
    <row r="19" spans="1:22" ht="15">
      <c r="A19" s="28" t="s">
        <v>30</v>
      </c>
      <c r="B19" s="29">
        <f t="shared" si="0"/>
        <v>44930</v>
      </c>
      <c r="C19" s="33"/>
      <c r="D19" s="2"/>
      <c r="E19" s="28" t="s">
        <v>30</v>
      </c>
      <c r="F19" s="29">
        <f t="shared" si="1"/>
        <v>44937</v>
      </c>
      <c r="G19" s="33"/>
      <c r="H19" s="8"/>
      <c r="I19" s="17">
        <v>5</v>
      </c>
      <c r="J19" s="28" t="s">
        <v>30</v>
      </c>
      <c r="K19" s="29">
        <f t="shared" si="2"/>
      </c>
      <c r="L19" s="33"/>
      <c r="M19" s="6"/>
      <c r="N19" s="28" t="s">
        <v>30</v>
      </c>
      <c r="O19" s="29">
        <f t="shared" si="3"/>
      </c>
      <c r="P19" s="33"/>
      <c r="Q19" s="6"/>
      <c r="R19" s="48">
        <v>45186</v>
      </c>
      <c r="S19" s="43"/>
      <c r="T19" s="43"/>
      <c r="U19" s="43"/>
      <c r="V19" s="43"/>
    </row>
    <row r="20" spans="1:22" ht="15">
      <c r="A20" s="28" t="s">
        <v>31</v>
      </c>
      <c r="B20" s="29">
        <f t="shared" si="0"/>
        <v>44931</v>
      </c>
      <c r="C20" s="33"/>
      <c r="D20" s="2"/>
      <c r="E20" s="28" t="s">
        <v>31</v>
      </c>
      <c r="F20" s="29">
        <f t="shared" si="1"/>
        <v>44938</v>
      </c>
      <c r="G20" s="33"/>
      <c r="H20" s="8"/>
      <c r="I20" s="17">
        <v>2.5</v>
      </c>
      <c r="J20" s="28" t="s">
        <v>31</v>
      </c>
      <c r="K20" s="29">
        <f t="shared" si="2"/>
      </c>
      <c r="L20" s="33"/>
      <c r="M20" s="6"/>
      <c r="N20" s="28" t="s">
        <v>31</v>
      </c>
      <c r="O20" s="29">
        <f t="shared" si="3"/>
      </c>
      <c r="P20" s="33"/>
      <c r="Q20" s="6"/>
      <c r="R20" s="48">
        <v>45201</v>
      </c>
      <c r="S20" s="43"/>
      <c r="T20" s="43"/>
      <c r="U20" s="43"/>
      <c r="V20" s="43"/>
    </row>
    <row r="21" spans="1:22" ht="15">
      <c r="A21" s="28" t="s">
        <v>32</v>
      </c>
      <c r="B21" s="29">
        <f t="shared" si="0"/>
        <v>44932</v>
      </c>
      <c r="C21" s="33"/>
      <c r="D21" s="2"/>
      <c r="E21" s="28" t="s">
        <v>32</v>
      </c>
      <c r="F21" s="29">
        <f t="shared" si="1"/>
        <v>44939</v>
      </c>
      <c r="G21" s="33"/>
      <c r="H21" s="8"/>
      <c r="I21" s="17">
        <v>2.5</v>
      </c>
      <c r="J21" s="28" t="s">
        <v>32</v>
      </c>
      <c r="K21" s="29">
        <f t="shared" si="2"/>
      </c>
      <c r="L21" s="33"/>
      <c r="M21" s="6"/>
      <c r="N21" s="28" t="s">
        <v>32</v>
      </c>
      <c r="O21" s="29">
        <f t="shared" si="3"/>
      </c>
      <c r="P21" s="33"/>
      <c r="Q21" s="6"/>
      <c r="R21" s="48">
        <v>45216</v>
      </c>
      <c r="S21" s="43"/>
      <c r="T21" s="43"/>
      <c r="U21" s="43"/>
      <c r="V21" s="43"/>
    </row>
    <row r="22" spans="1:22" ht="15">
      <c r="A22" s="28" t="s">
        <v>33</v>
      </c>
      <c r="B22" s="29">
        <f t="shared" si="0"/>
        <v>44933</v>
      </c>
      <c r="C22" s="33"/>
      <c r="D22" s="2"/>
      <c r="E22" s="28" t="s">
        <v>33</v>
      </c>
      <c r="F22" s="29">
        <f t="shared" si="1"/>
        <v>44940</v>
      </c>
      <c r="G22" s="33"/>
      <c r="H22" s="8"/>
      <c r="I22" s="16">
        <v>5</v>
      </c>
      <c r="J22" s="28" t="s">
        <v>33</v>
      </c>
      <c r="K22" s="29">
        <f t="shared" si="2"/>
      </c>
      <c r="L22" s="33"/>
      <c r="M22" s="6"/>
      <c r="N22" s="28" t="s">
        <v>33</v>
      </c>
      <c r="O22" s="29">
        <f t="shared" si="3"/>
      </c>
      <c r="P22" s="33"/>
      <c r="Q22" s="6"/>
      <c r="R22" s="48">
        <v>45232</v>
      </c>
      <c r="S22" s="43"/>
      <c r="T22" s="43"/>
      <c r="U22" s="43"/>
      <c r="V22" s="43"/>
    </row>
    <row r="23" spans="1:22" ht="15">
      <c r="A23" s="3"/>
      <c r="B23" s="3"/>
      <c r="C23" s="34"/>
      <c r="D23" s="3"/>
      <c r="E23" s="3"/>
      <c r="F23" s="3"/>
      <c r="G23" s="34"/>
      <c r="H23" s="3"/>
      <c r="I23" s="3"/>
      <c r="J23" s="3"/>
      <c r="K23" s="3"/>
      <c r="L23" s="34"/>
      <c r="M23" s="3"/>
      <c r="N23" s="3"/>
      <c r="O23" s="3"/>
      <c r="P23" s="34"/>
      <c r="Q23" s="3"/>
      <c r="R23" s="48">
        <v>45247</v>
      </c>
      <c r="S23" s="43"/>
      <c r="T23" s="43"/>
      <c r="U23" s="43"/>
      <c r="V23" s="43"/>
    </row>
    <row r="24" spans="1:22" ht="15.75">
      <c r="A24" s="6"/>
      <c r="B24" s="22" t="s">
        <v>9</v>
      </c>
      <c r="C24" s="35">
        <f>SUM(C16:C22)</f>
        <v>0</v>
      </c>
      <c r="D24" s="2"/>
      <c r="E24" s="6"/>
      <c r="F24" s="22" t="s">
        <v>9</v>
      </c>
      <c r="G24" s="35">
        <f>SUM(G16:G22)</f>
        <v>0</v>
      </c>
      <c r="H24" s="8"/>
      <c r="I24" s="11">
        <f>SUM(I16:I22)</f>
        <v>20</v>
      </c>
      <c r="J24" s="6"/>
      <c r="K24" s="22" t="s">
        <v>9</v>
      </c>
      <c r="L24" s="35">
        <f>SUM(L16:L22)</f>
        <v>0</v>
      </c>
      <c r="M24" s="6"/>
      <c r="N24" s="6"/>
      <c r="O24" s="22" t="s">
        <v>9</v>
      </c>
      <c r="P24" s="35">
        <f>SUM(P16:P22)</f>
        <v>0</v>
      </c>
      <c r="Q24" s="6"/>
      <c r="R24" s="48">
        <v>45262</v>
      </c>
      <c r="S24" s="43"/>
      <c r="T24" s="43"/>
      <c r="U24" s="43"/>
      <c r="V24" s="43"/>
    </row>
    <row r="25" spans="1:22" ht="15">
      <c r="A25" s="6"/>
      <c r="B25" s="6"/>
      <c r="C25" s="8"/>
      <c r="D25" s="13"/>
      <c r="E25" s="2"/>
      <c r="F25" s="6"/>
      <c r="G25" s="36"/>
      <c r="H25" s="13"/>
      <c r="I25" s="13"/>
      <c r="J25" s="6"/>
      <c r="K25" s="6"/>
      <c r="L25" s="36"/>
      <c r="M25" s="13"/>
      <c r="N25" s="2"/>
      <c r="O25" s="6"/>
      <c r="P25" s="39"/>
      <c r="Q25" s="6"/>
      <c r="R25" s="48">
        <v>45277</v>
      </c>
      <c r="S25" s="43"/>
      <c r="T25" s="43"/>
      <c r="U25" s="43"/>
      <c r="V25" s="43"/>
    </row>
    <row r="26" spans="1:22" ht="15">
      <c r="A26" s="6"/>
      <c r="B26" s="6"/>
      <c r="C26" s="8"/>
      <c r="D26" s="13"/>
      <c r="E26" s="2"/>
      <c r="F26" s="2"/>
      <c r="G26" s="37"/>
      <c r="H26" s="2"/>
      <c r="I26" s="2"/>
      <c r="J26" s="6"/>
      <c r="K26" s="6"/>
      <c r="L26" s="37"/>
      <c r="M26" s="2"/>
      <c r="N26" s="2"/>
      <c r="O26" s="6"/>
      <c r="P26" s="39"/>
      <c r="Q26" s="6"/>
      <c r="R26" s="49"/>
      <c r="S26" s="43"/>
      <c r="T26" s="43"/>
      <c r="U26" s="43"/>
      <c r="V26" s="43"/>
    </row>
    <row r="27" spans="1:22" ht="15.75">
      <c r="A27" s="6"/>
      <c r="B27" s="6"/>
      <c r="C27" s="6"/>
      <c r="D27" s="6"/>
      <c r="E27" s="2"/>
      <c r="F27" s="23" t="s">
        <v>13</v>
      </c>
      <c r="G27" s="35">
        <f>SUM(C24+G24+L24+P24)</f>
        <v>0</v>
      </c>
      <c r="H27" s="2"/>
      <c r="I27" s="2"/>
      <c r="J27" s="2"/>
      <c r="K27" s="6"/>
      <c r="L27" s="39"/>
      <c r="M27" s="6"/>
      <c r="N27" s="6"/>
      <c r="O27" s="6"/>
      <c r="P27" s="39"/>
      <c r="Q27" s="6"/>
      <c r="R27" s="49"/>
      <c r="S27" s="43"/>
      <c r="T27" s="43"/>
      <c r="U27" s="43"/>
      <c r="V27" s="43"/>
    </row>
    <row r="28" spans="1:22" ht="15">
      <c r="A28" s="3"/>
      <c r="B28" s="2"/>
      <c r="C28" s="10"/>
      <c r="D28" s="10"/>
      <c r="E28" s="2"/>
      <c r="F28" s="2"/>
      <c r="G28" s="34"/>
      <c r="H28" s="3"/>
      <c r="I28" s="2"/>
      <c r="J28" s="2"/>
      <c r="K28" s="2"/>
      <c r="L28" s="40"/>
      <c r="M28" s="1"/>
      <c r="N28" s="1"/>
      <c r="O28" s="6"/>
      <c r="P28" s="39"/>
      <c r="Q28" s="6"/>
      <c r="R28" s="49"/>
      <c r="S28" s="43"/>
      <c r="T28" s="43"/>
      <c r="U28" s="43"/>
      <c r="V28" s="43"/>
    </row>
    <row r="29" spans="1:22" ht="15.75">
      <c r="A29" s="3"/>
      <c r="B29" s="2"/>
      <c r="C29" s="6"/>
      <c r="D29" s="6"/>
      <c r="E29" s="6"/>
      <c r="F29" s="23" t="s">
        <v>36</v>
      </c>
      <c r="G29" s="38">
        <v>40</v>
      </c>
      <c r="H29" s="1"/>
      <c r="I29" s="13"/>
      <c r="J29" s="2"/>
      <c r="K29" s="23"/>
      <c r="L29" s="23"/>
      <c r="M29" s="2"/>
      <c r="N29" s="2"/>
      <c r="O29" s="23" t="s">
        <v>23</v>
      </c>
      <c r="P29" s="35">
        <f>SUM(IF($C$24&lt;=40,0,$C$24-40),IF($G$24&lt;=40,0,$G$24-40),IF($L$24&lt;=40,0,$L$24-40),IF($P$24&lt;=40,0,$P$24-40))</f>
        <v>0</v>
      </c>
      <c r="Q29" s="6"/>
      <c r="R29" s="49"/>
      <c r="S29" s="43"/>
      <c r="T29" s="43"/>
      <c r="U29" s="43"/>
      <c r="V29" s="43"/>
    </row>
    <row r="30" spans="1:22" ht="12.75">
      <c r="A30" s="3"/>
      <c r="B30" s="2"/>
      <c r="C30" s="6"/>
      <c r="D30" s="6"/>
      <c r="E30" s="6"/>
      <c r="F30" s="1"/>
      <c r="G30" s="2"/>
      <c r="H30" s="1"/>
      <c r="I30" s="13"/>
      <c r="J30" s="1"/>
      <c r="K30" s="13"/>
      <c r="L30" s="2"/>
      <c r="M30" s="2"/>
      <c r="N30" s="2"/>
      <c r="O30" s="1"/>
      <c r="P30" s="23" t="s">
        <v>26</v>
      </c>
      <c r="Q30" s="6"/>
      <c r="R30" s="49"/>
      <c r="S30" s="43"/>
      <c r="T30" s="43"/>
      <c r="U30" s="43"/>
      <c r="V30" s="43"/>
    </row>
    <row r="31" spans="1:22" ht="15">
      <c r="A31" s="3"/>
      <c r="B31" s="2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39"/>
      <c r="Q31" s="6"/>
      <c r="R31" s="49"/>
      <c r="S31" s="43"/>
      <c r="T31" s="43"/>
      <c r="U31" s="43"/>
      <c r="V31" s="43"/>
    </row>
    <row r="32" spans="1:22" ht="15.75">
      <c r="A32" s="3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3" t="s">
        <v>37</v>
      </c>
      <c r="P32" s="35">
        <f>P29*1.5</f>
        <v>0</v>
      </c>
      <c r="Q32" s="6"/>
      <c r="R32" s="49"/>
      <c r="S32" s="43"/>
      <c r="T32" s="43"/>
      <c r="U32" s="43"/>
      <c r="V32" s="43"/>
    </row>
    <row r="33" spans="1:22" ht="11.25">
      <c r="A33" s="3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49"/>
      <c r="S33" s="43"/>
      <c r="T33" s="43"/>
      <c r="U33" s="43"/>
      <c r="V33" s="43"/>
    </row>
    <row r="34" spans="1:22" ht="11.25">
      <c r="A34" s="3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49"/>
      <c r="S34" s="43"/>
      <c r="T34" s="43"/>
      <c r="U34" s="43"/>
      <c r="V34" s="43"/>
    </row>
    <row r="35" spans="1:22" ht="11.25">
      <c r="A35" s="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49"/>
      <c r="S35" s="43"/>
      <c r="T35" s="43"/>
      <c r="U35" s="43"/>
      <c r="V35" s="43"/>
    </row>
    <row r="36" spans="1:22" ht="12.75">
      <c r="A36" s="3"/>
      <c r="B36" s="25" t="s">
        <v>25</v>
      </c>
      <c r="C36" s="6"/>
      <c r="D36" s="6"/>
      <c r="E36" s="1"/>
      <c r="F36" s="2"/>
      <c r="G36" s="1"/>
      <c r="H36" s="13"/>
      <c r="I36" s="1"/>
      <c r="J36" s="13"/>
      <c r="K36" s="2"/>
      <c r="L36" s="2"/>
      <c r="M36" s="2"/>
      <c r="N36" s="1"/>
      <c r="O36" s="13"/>
      <c r="P36" s="6"/>
      <c r="Q36" s="6"/>
      <c r="R36" s="49"/>
      <c r="S36" s="43"/>
      <c r="T36" s="43"/>
      <c r="U36" s="43"/>
      <c r="V36" s="43"/>
    </row>
    <row r="37" spans="1:22" ht="15">
      <c r="A37" s="3"/>
      <c r="B37" s="22" t="s">
        <v>24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"/>
      <c r="Q37" s="6"/>
      <c r="R37" s="49"/>
      <c r="S37" s="43"/>
      <c r="T37" s="43"/>
      <c r="U37" s="43"/>
      <c r="V37" s="43"/>
    </row>
    <row r="38" spans="1:22" ht="15">
      <c r="A38" s="3"/>
      <c r="B38" s="6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"/>
      <c r="Q38" s="6"/>
      <c r="R38" s="49"/>
      <c r="S38" s="43"/>
      <c r="T38" s="43"/>
      <c r="U38" s="43"/>
      <c r="V38" s="43"/>
    </row>
    <row r="39" spans="1:22" ht="11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6"/>
      <c r="R39" s="49"/>
      <c r="S39" s="43"/>
      <c r="T39" s="43"/>
      <c r="U39" s="43"/>
      <c r="V39" s="43"/>
    </row>
    <row r="40" spans="1:22" ht="11.25">
      <c r="A40" s="6"/>
      <c r="B40" s="6"/>
      <c r="C40" s="6"/>
      <c r="D40" s="2"/>
      <c r="E40" s="2"/>
      <c r="F40" s="2"/>
      <c r="G40" s="6"/>
      <c r="H40" s="2"/>
      <c r="I40" s="6"/>
      <c r="J40" s="2"/>
      <c r="K40" s="2"/>
      <c r="L40" s="6"/>
      <c r="M40" s="6"/>
      <c r="N40" s="6"/>
      <c r="O40" s="6"/>
      <c r="P40" s="6"/>
      <c r="Q40" s="6"/>
      <c r="R40" s="49"/>
      <c r="S40" s="43"/>
      <c r="T40" s="43"/>
      <c r="U40" s="43"/>
      <c r="V40" s="43"/>
    </row>
    <row r="41" spans="1:22" ht="15.75">
      <c r="A41" s="2"/>
      <c r="B41" s="15" t="s">
        <v>14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6"/>
      <c r="P41" s="6"/>
      <c r="Q41" s="6"/>
      <c r="R41" s="49"/>
      <c r="S41" s="43"/>
      <c r="T41" s="43"/>
      <c r="U41" s="43"/>
      <c r="V41" s="43"/>
    </row>
    <row r="42" spans="1:22" ht="15.75">
      <c r="A42" s="2"/>
      <c r="B42" s="15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6"/>
      <c r="P42" s="6"/>
      <c r="Q42" s="6"/>
      <c r="R42" s="49"/>
      <c r="S42" s="43"/>
      <c r="T42" s="43"/>
      <c r="U42" s="43"/>
      <c r="V42" s="43"/>
    </row>
    <row r="43" spans="1:22" ht="15.75">
      <c r="A43" s="2"/>
      <c r="B43" s="15" t="s">
        <v>15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6"/>
      <c r="P43" s="6"/>
      <c r="Q43" s="6"/>
      <c r="R43" s="49"/>
      <c r="S43" s="43"/>
      <c r="T43" s="43"/>
      <c r="U43" s="43"/>
      <c r="V43" s="43"/>
    </row>
    <row r="44" spans="1:22" ht="15.75">
      <c r="A44" s="2"/>
      <c r="B44" s="15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6"/>
      <c r="P44" s="6"/>
      <c r="Q44" s="6"/>
      <c r="R44" s="49"/>
      <c r="S44" s="43"/>
      <c r="T44" s="43"/>
      <c r="U44" s="43"/>
      <c r="V44" s="43"/>
    </row>
    <row r="45" spans="1:22" ht="15.75">
      <c r="A45" s="2"/>
      <c r="B45" s="15" t="s">
        <v>22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6"/>
      <c r="P45" s="6"/>
      <c r="Q45" s="6"/>
      <c r="R45" s="49"/>
      <c r="S45" s="43"/>
      <c r="T45" s="43"/>
      <c r="U45" s="43"/>
      <c r="V45" s="43"/>
    </row>
    <row r="46" spans="1:22" ht="15.75">
      <c r="A46" s="2"/>
      <c r="B46" s="15" t="s">
        <v>16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6"/>
      <c r="P46" s="6"/>
      <c r="Q46" s="6"/>
      <c r="R46" s="49"/>
      <c r="S46" s="43"/>
      <c r="T46" s="43"/>
      <c r="U46" s="43"/>
      <c r="V46" s="43"/>
    </row>
    <row r="47" spans="1:22" ht="11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6"/>
      <c r="P47" s="6"/>
      <c r="Q47" s="6"/>
      <c r="R47" s="49"/>
      <c r="S47" s="43"/>
      <c r="T47" s="43"/>
      <c r="U47" s="43"/>
      <c r="V47" s="43"/>
    </row>
    <row r="48" spans="1:22" ht="11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6"/>
      <c r="P48" s="6"/>
      <c r="Q48" s="6"/>
      <c r="R48" s="49"/>
      <c r="S48" s="43"/>
      <c r="T48" s="43"/>
      <c r="U48" s="43"/>
      <c r="V48" s="43"/>
    </row>
    <row r="49" spans="1:22" ht="11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6"/>
      <c r="P49" s="6"/>
      <c r="Q49" s="6"/>
      <c r="R49" s="49"/>
      <c r="S49" s="43"/>
      <c r="T49" s="43"/>
      <c r="U49" s="43"/>
      <c r="V49" s="43"/>
    </row>
    <row r="50" spans="1:22" ht="12.75">
      <c r="A50" s="2"/>
      <c r="B50" s="30" t="s">
        <v>5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49"/>
      <c r="S50" s="43"/>
      <c r="T50" s="43"/>
      <c r="U50" s="43"/>
      <c r="V50" s="43"/>
    </row>
    <row r="51" spans="1:22" ht="12.75">
      <c r="A51" s="2"/>
      <c r="B51" s="30" t="s">
        <v>6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49"/>
      <c r="S51" s="43"/>
      <c r="T51" s="43"/>
      <c r="U51" s="43"/>
      <c r="V51" s="43"/>
    </row>
    <row r="52" spans="1:22" ht="11.25">
      <c r="A52" s="2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49"/>
      <c r="S52" s="43"/>
      <c r="T52" s="43"/>
      <c r="U52" s="43"/>
      <c r="V52" s="43"/>
    </row>
    <row r="53" spans="1:22" ht="11.25">
      <c r="A53" s="2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49"/>
      <c r="S53" s="43"/>
      <c r="T53" s="43"/>
      <c r="U53" s="43"/>
      <c r="V53" s="43"/>
    </row>
    <row r="54" spans="1:22" ht="11.25">
      <c r="A54" s="2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49"/>
      <c r="S54" s="43"/>
      <c r="T54" s="43"/>
      <c r="U54" s="43"/>
      <c r="V54" s="43"/>
    </row>
    <row r="55" spans="1:22" ht="15">
      <c r="A55" s="2"/>
      <c r="B55" s="2"/>
      <c r="C55" s="2"/>
      <c r="D55" s="2"/>
      <c r="E55" s="2"/>
      <c r="F55" s="2"/>
      <c r="G55" s="6"/>
      <c r="H55" s="2"/>
      <c r="I55" s="2"/>
      <c r="J55" s="2"/>
      <c r="K55" s="2"/>
      <c r="L55" s="6"/>
      <c r="M55" s="3"/>
      <c r="N55" s="61"/>
      <c r="O55" s="61"/>
      <c r="P55" s="6"/>
      <c r="Q55" s="6"/>
      <c r="R55" s="49"/>
      <c r="S55" s="43"/>
      <c r="T55" s="43"/>
      <c r="U55" s="43"/>
      <c r="V55" s="43"/>
    </row>
    <row r="56" spans="1:22" ht="12.75">
      <c r="A56" s="2"/>
      <c r="B56" s="31"/>
      <c r="C56" s="31" t="s">
        <v>7</v>
      </c>
      <c r="D56" s="31"/>
      <c r="E56" s="2"/>
      <c r="F56" s="2"/>
      <c r="G56" s="2"/>
      <c r="H56" s="31"/>
      <c r="I56" s="31"/>
      <c r="J56" s="31" t="s">
        <v>8</v>
      </c>
      <c r="K56" s="31"/>
      <c r="L56" s="2"/>
      <c r="M56" s="2"/>
      <c r="N56" s="62" t="s">
        <v>1</v>
      </c>
      <c r="O56" s="62"/>
      <c r="P56" s="6"/>
      <c r="Q56" s="6"/>
      <c r="R56" s="49"/>
      <c r="S56" s="43"/>
      <c r="T56" s="43"/>
      <c r="U56" s="43"/>
      <c r="V56" s="43"/>
    </row>
    <row r="57" spans="1:22" ht="11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6"/>
      <c r="P57" s="6"/>
      <c r="Q57" s="6"/>
      <c r="R57" s="49"/>
      <c r="S57" s="43"/>
      <c r="T57" s="43"/>
      <c r="U57" s="43"/>
      <c r="V57" s="43"/>
    </row>
    <row r="58" spans="1:22" ht="11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6"/>
      <c r="P58" s="6"/>
      <c r="Q58" s="6"/>
      <c r="R58" s="49"/>
      <c r="S58" s="43"/>
      <c r="T58" s="43"/>
      <c r="U58" s="43"/>
      <c r="V58" s="43"/>
    </row>
    <row r="59" spans="1:22" ht="12" customHeight="1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43"/>
      <c r="S59" s="43"/>
      <c r="T59" s="43"/>
      <c r="U59" s="43"/>
      <c r="V59" s="43"/>
    </row>
    <row r="60" spans="1:2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</row>
    <row r="61" spans="1:22" ht="12" customHeight="1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</row>
    <row r="62" spans="1:22" ht="12" customHeight="1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6">
        <v>12</v>
      </c>
      <c r="U62" s="43"/>
      <c r="V62" s="43"/>
    </row>
    <row r="63" spans="1:22" ht="12" customHeight="1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</row>
    <row r="64" spans="1:22" ht="12" customHeight="1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</row>
    <row r="65" spans="1:22" ht="12" customHeight="1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</row>
    <row r="66" spans="1:22" ht="12" customHeight="1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</row>
    <row r="67" spans="1:22" ht="12" customHeight="1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5">
        <f>R5</f>
        <v>44974</v>
      </c>
      <c r="V67" s="43"/>
    </row>
    <row r="68" spans="1:22" ht="12" customHeight="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</row>
    <row r="69" spans="1:22" ht="12" customHeight="1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</row>
    <row r="70" spans="1:22" ht="12" customHeight="1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</row>
    <row r="71" spans="1:22" ht="12" customHeight="1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</row>
    <row r="72" spans="1:22" ht="12" customHeight="1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5">
        <f>R3</f>
        <v>44943</v>
      </c>
    </row>
    <row r="73" spans="1:22" ht="12" customHeight="1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5">
        <f>R7</f>
        <v>45002</v>
      </c>
    </row>
    <row r="74" spans="1:22" ht="12" customHeight="1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5">
        <f>R11</f>
        <v>45063</v>
      </c>
    </row>
    <row r="75" spans="1:22" ht="12" customHeight="1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5">
        <f>R15</f>
        <v>45124</v>
      </c>
    </row>
    <row r="76" spans="1:22" ht="12" customHeight="1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5">
        <f>R17</f>
        <v>45155</v>
      </c>
    </row>
    <row r="77" spans="1:22" ht="12" customHeight="1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5">
        <f>R21</f>
        <v>45216</v>
      </c>
    </row>
    <row r="78" spans="1:22" ht="12" customHeight="1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5">
        <f>R25</f>
        <v>45277</v>
      </c>
    </row>
    <row r="79" spans="1:22" ht="12" customHeight="1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</row>
    <row r="81" ht="12" customHeight="1">
      <c r="A81" s="19"/>
    </row>
    <row r="83" ht="12" customHeight="1">
      <c r="A83" s="19"/>
    </row>
    <row r="85" ht="12" customHeight="1">
      <c r="A85" s="19"/>
    </row>
    <row r="87" ht="12" customHeight="1">
      <c r="A87" s="19"/>
    </row>
    <row r="89" ht="12" customHeight="1">
      <c r="A89" s="19"/>
    </row>
  </sheetData>
  <sheetProtection password="83AF" sheet="1"/>
  <mergeCells count="10">
    <mergeCell ref="A1:Q1"/>
    <mergeCell ref="A2:Q2"/>
    <mergeCell ref="B5:E5"/>
    <mergeCell ref="H5:J5"/>
    <mergeCell ref="N55:O55"/>
    <mergeCell ref="N56:O56"/>
    <mergeCell ref="C37:O37"/>
    <mergeCell ref="C38:O38"/>
    <mergeCell ref="B8:D8"/>
    <mergeCell ref="L5:M5"/>
  </mergeCells>
  <conditionalFormatting sqref="G16:G22 C16:C22 L16:L22 P16:P22">
    <cfRule type="expression" priority="1" dxfId="0" stopIfTrue="1">
      <formula>ISTEXT(B16)</formula>
    </cfRule>
  </conditionalFormatting>
  <dataValidations count="1">
    <dataValidation type="decimal" allowBlank="1" showInputMessage="1" showErrorMessage="1" sqref="C16:C22 P16:P22 L16:L22 G16:G22">
      <formula1>0</formula1>
      <formula2>24</formula2>
    </dataValidation>
  </dataValidations>
  <printOptions horizontalCentered="1" verticalCentered="1"/>
  <pageMargins left="0.25" right="0.25" top="0.25" bottom="0.25" header="0.25" footer="0.25"/>
  <pageSetup blackAndWhite="1" fitToHeight="1" fitToWidth="1" horizontalDpi="300" verticalDpi="3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TAG Temporary Employee Attendance Record</dc:title>
  <dc:subject>TAG-Temp-Timesheet</dc:subject>
  <dc:creator>R.B. Herbert, III</dc:creator>
  <cp:keywords/>
  <dc:description/>
  <cp:lastModifiedBy>Zimmerman, Shawn</cp:lastModifiedBy>
  <cp:lastPrinted>2013-12-06T19:57:09Z</cp:lastPrinted>
  <dcterms:created xsi:type="dcterms:W3CDTF">2002-07-01T20:13:31Z</dcterms:created>
  <dcterms:modified xsi:type="dcterms:W3CDTF">2022-12-12T17:00:54Z</dcterms:modified>
  <cp:category/>
  <cp:version/>
  <cp:contentType/>
  <cp:contentStatus/>
</cp:coreProperties>
</file>